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Cost Detail" sheetId="2" state="visible" r:id="rId4"/>
    <sheet name="Benefits Quantification" sheetId="3" state="visible" r:id="rId5"/>
    <sheet name="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<sst xmlns="http://schemas.openxmlformats.org/spreadsheetml/2006/main" count="448" uniqueCount="269">
  <si>
    <t xml:space="preserve">AI Product Implementation — Cost Sheet</t>
  </si>
  <si>
    <t xml:space="preserve">A comprehensive line-item template covering every cost category typically incurred across the AI product lifecycle — from discovery through ongoing operation.</t>
  </si>
  <si>
    <t xml:space="preserve">How to use this workbook</t>
  </si>
  <si>
    <t xml:space="preserve">1. Go to the 'Cost Detail' tab. Every plausible cost line item is pre-listed by category.</t>
  </si>
  <si>
    <t xml:space="preserve">2. Fill in the yellow 'Estimated Cost ($)' cells for the line items that apply to your project. Leave irrelevant rows at $0 or delete them.</t>
  </si>
  <si>
    <t xml:space="preserve">3. Set the 'Cost Type' dropdown for each line: One-Time, Recurring - Monthly, or Recurring - Annual.</t>
  </si>
  <si>
    <t xml:space="preserve">4. The 'Summary' tab totals everything automatically by category and by cost type — nothing to fill in there.</t>
  </si>
  <si>
    <t xml:space="preserve">5. Row 5 on the Cost Detail tab is a worked example (highlighted) showing the expected format — replace or delete it.</t>
  </si>
  <si>
    <t xml:space="preserve">Color legend</t>
  </si>
  <si>
    <t xml:space="preserve">Blue text = cells you fill in (estimated cost, cost type). Black text = pre-filled reference content or formulas. Yellow fill = example row.</t>
  </si>
  <si>
    <t xml:space="preserve">Notes</t>
  </si>
  <si>
    <t xml:space="preserve">Costs are illustrative categories, not prices — every organization's numbers will differ by vendor, region, team seniority, and build-vs-buy choices. Treat 'Annualized Cost' as a Year 1 total cost of ownership view: one-time costs count once, monthly recurring costs are multiplied by 12.</t>
  </si>
  <si>
    <t xml:space="preserve">AI Product Implementation — Cost Detail</t>
  </si>
  <si>
    <t xml:space="preserve">Fill in blue-labeled cells (Estimated Cost, Cost Type) for line items that apply to your project.</t>
  </si>
  <si>
    <t xml:space="preserve">Category</t>
  </si>
  <si>
    <t xml:space="preserve">Line Item</t>
  </si>
  <si>
    <t xml:space="preserve">Description</t>
  </si>
  <si>
    <t xml:space="preserve">Cost Type</t>
  </si>
  <si>
    <t xml:space="preserve">Estimated Cost ($)</t>
  </si>
  <si>
    <t xml:space="preserve">Annualized Cost ($)</t>
  </si>
  <si>
    <t xml:space="preserve">Notes / Assumptions</t>
  </si>
  <si>
    <t xml:space="preserve">Discovery &amp; Planning</t>
  </si>
  <si>
    <t xml:space="preserve">Business &amp; feasibility analysis</t>
  </si>
  <si>
    <t xml:space="preserve">Labor to define business objectives, success criteria, and run the AI Go/No-Go feasibility assessment</t>
  </si>
  <si>
    <t xml:space="preserve">Recurring - Monthly</t>
  </si>
  <si>
    <t xml:space="preserve">Example: mid-size labeling vendor, ~9,000 labels/mo at $0.20/label</t>
  </si>
  <si>
    <t xml:space="preserve">AI pattern / use case scoping</t>
  </si>
  <si>
    <t xml:space="preserve">Time spent identifying the right AI pattern (e.g., recognition, predictive, conversational) and validating the use case</t>
  </si>
  <si>
    <t xml:space="preserve">One-Time</t>
  </si>
  <si>
    <t xml:space="preserve">Vendor / tool evaluation</t>
  </si>
  <si>
    <t xml:space="preserve">Research, demos, and proof-of-concept trials to select platforms, models, or vendors</t>
  </si>
  <si>
    <t xml:space="preserve">Cost-benefit / ROI analysis</t>
  </si>
  <si>
    <t xml:space="preserve">Analyst time to build the business case and expected ROI model</t>
  </si>
  <si>
    <t xml:space="preserve">Data Costs</t>
  </si>
  <si>
    <t xml:space="preserve">Third-party data acquisition / licensing</t>
  </si>
  <si>
    <t xml:space="preserve">Purchase or licensing fees for external datasets</t>
  </si>
  <si>
    <t xml:space="preserve">Data collection &amp; integration engineering</t>
  </si>
  <si>
    <t xml:space="preserve">Engineering time to build pipelines pulling data from internal/external sources</t>
  </si>
  <si>
    <t xml:space="preserve">Data storage (raw &amp; processed)</t>
  </si>
  <si>
    <t xml:space="preserve">Cloud or on-prem storage for raw, cleaned, and derived datasets</t>
  </si>
  <si>
    <t xml:space="preserve">Data cleaning &amp; preparation labor</t>
  </si>
  <si>
    <t xml:space="preserve">Analyst/engineer time for deduplication, missing-value handling, normalization</t>
  </si>
  <si>
    <t xml:space="preserve">Data labeling (in-house)</t>
  </si>
  <si>
    <t xml:space="preserve">Internal staff time to label/annotate training data</t>
  </si>
  <si>
    <t xml:space="preserve">Data labeling (outsourced/vendor)</t>
  </si>
  <si>
    <t xml:space="preserve">Per-unit or per-hour fees paid to a labeling vendor or crowdsourcing platform</t>
  </si>
  <si>
    <t xml:space="preserve">Data labeling platform license</t>
  </si>
  <si>
    <t xml:space="preserve">Subscription for a labeling/annotation tool (e.g., Labelbox, SageMaker Ground Truth)</t>
  </si>
  <si>
    <t xml:space="preserve">Data augmentation / synthetic data generation</t>
  </si>
  <si>
    <t xml:space="preserve">Tools or compute used to generate synthetic or augmented training examples</t>
  </si>
  <si>
    <t xml:space="preserve">Data governance / catalog tooling</t>
  </si>
  <si>
    <t xml:space="preserve">Data catalog, lineage, and quality monitoring software</t>
  </si>
  <si>
    <t xml:space="preserve">Infrastructure &amp; Compute</t>
  </si>
  <si>
    <t xml:space="preserve">Training compute (GPU/TPU hours)</t>
  </si>
  <si>
    <t xml:space="preserve">Cloud or on-prem compute consumed during model training and experimentation</t>
  </si>
  <si>
    <t xml:space="preserve">Inference / production compute</t>
  </si>
  <si>
    <t xml:space="preserve">Ongoing compute for serving predictions in production</t>
  </si>
  <si>
    <t xml:space="preserve">Model artifact &amp; log storage</t>
  </si>
  <si>
    <t xml:space="preserve">Storage for trained model versions, checkpoints, and logs</t>
  </si>
  <si>
    <t xml:space="preserve">Networking / data transfer / bandwidth</t>
  </si>
  <si>
    <t xml:space="preserve">Egress and inter-service data transfer costs</t>
  </si>
  <si>
    <t xml:space="preserve">On-premise hardware</t>
  </si>
  <si>
    <t xml:space="preserve">Servers, GPUs, or appliances purchased for on-prem workloads</t>
  </si>
  <si>
    <t xml:space="preserve">Edge device hardware</t>
  </si>
  <si>
    <t xml:space="preserve">Devices or chips required for edge deployment of the model</t>
  </si>
  <si>
    <t xml:space="preserve">Software &amp; Tooling</t>
  </si>
  <si>
    <t xml:space="preserve">ML platform / AutoML license</t>
  </si>
  <si>
    <t xml:space="preserve">Subscription for a managed ML platform (e.g., SageMaker, Vertex AI, Azure ML, Databricks)</t>
  </si>
  <si>
    <t xml:space="preserve">MLOps / experiment tracking tools</t>
  </si>
  <si>
    <t xml:space="preserve">Tools for experiment tracking, model registry, and pipeline orchestration (e.g., MLflow, Weights &amp; Biases)</t>
  </si>
  <si>
    <t xml:space="preserve">Monitoring &amp; observability tools</t>
  </si>
  <si>
    <t xml:space="preserve">APM/monitoring subscriptions for production systems (e.g., Datadog, New Relic, CloudWatch)</t>
  </si>
  <si>
    <t xml:space="preserve">Third-party model / API usage fees</t>
  </si>
  <si>
    <t xml:space="preserve">Per-call or per-token fees for pretrained or generative AI model APIs</t>
  </si>
  <si>
    <t xml:space="preserve">Version control &amp; CI/CD tooling</t>
  </si>
  <si>
    <t xml:space="preserve">Source control and pipeline automation tooling</t>
  </si>
  <si>
    <t xml:space="preserve">Security &amp; compliance tooling</t>
  </si>
  <si>
    <t xml:space="preserve">Encryption, access control, vulnerability scanning, and audit tooling</t>
  </si>
  <si>
    <t xml:space="preserve">Personnel — Core Team</t>
  </si>
  <si>
    <t xml:space="preserve">Data scientist(s) / ML engineer(s)</t>
  </si>
  <si>
    <t xml:space="preserve">Fully loaded labor cost for model development staff</t>
  </si>
  <si>
    <t xml:space="preserve">Data engineer(s)</t>
  </si>
  <si>
    <t xml:space="preserve">Fully loaded labor cost for pipeline/ETL engineering staff</t>
  </si>
  <si>
    <t xml:space="preserve">MLOps / DevOps engineer(s)</t>
  </si>
  <si>
    <t xml:space="preserve">Fully loaded labor cost for deployment and infrastructure staff</t>
  </si>
  <si>
    <t xml:space="preserve">Project / program manager</t>
  </si>
  <si>
    <t xml:space="preserve">Fully loaded labor cost for project coordination</t>
  </si>
  <si>
    <t xml:space="preserve">Business / domain subject matter expert(s)</t>
  </si>
  <si>
    <t xml:space="preserve">Fully loaded labor cost for SMEs validating requirements and results</t>
  </si>
  <si>
    <t xml:space="preserve">UX / UI designer(s)</t>
  </si>
  <si>
    <t xml:space="preserve">Fully loaded labor cost for interface design work</t>
  </si>
  <si>
    <t xml:space="preserve">QA / test engineer(s)</t>
  </si>
  <si>
    <t xml:space="preserve">Fully loaded labor cost for testing and validation staff</t>
  </si>
  <si>
    <t xml:space="preserve">Legal / compliance reviewer(s)</t>
  </si>
  <si>
    <t xml:space="preserve">Fully loaded labor cost for regulatory and contract review</t>
  </si>
  <si>
    <t xml:space="preserve">Model Development</t>
  </si>
  <si>
    <t xml:space="preserve">Experimentation &amp; algorithm selection</t>
  </si>
  <si>
    <t xml:space="preserve">Iterative time spent comparing candidate algorithms/approaches</t>
  </si>
  <si>
    <t xml:space="preserve">Hyperparameter optimization compute</t>
  </si>
  <si>
    <t xml:space="preserve">Additional compute consumed by tuning runs (grid/random/Bayesian search)</t>
  </si>
  <si>
    <t xml:space="preserve">Fine-tuning / pretrained model licensing</t>
  </si>
  <si>
    <t xml:space="preserve">Fees to license or fine-tune a pretrained foundation model</t>
  </si>
  <si>
    <t xml:space="preserve">Ensemble / ensembling infrastructure</t>
  </si>
  <si>
    <t xml:space="preserve">Extra compute/storage overhead for running multiple models together</t>
  </si>
  <si>
    <t xml:space="preserve">Integration &amp; Scaffolding</t>
  </si>
  <si>
    <t xml:space="preserve">Front-end development</t>
  </si>
  <si>
    <t xml:space="preserve">Building the user-facing interface that surfaces model outputs</t>
  </si>
  <si>
    <t xml:space="preserve">Backend / API development</t>
  </si>
  <si>
    <t xml:space="preserve">Building services and APIs connecting the model to other systems</t>
  </si>
  <si>
    <t xml:space="preserve">CRM / ERP / third-party system integration</t>
  </si>
  <si>
    <t xml:space="preserve">Engineering effort to integrate with existing business systems</t>
  </si>
  <si>
    <t xml:space="preserve">Authentication &amp; access control implementation</t>
  </si>
  <si>
    <t xml:space="preserve">Building secure login, session, and role-based access controls</t>
  </si>
  <si>
    <t xml:space="preserve">Testing &amp; Validation</t>
  </si>
  <si>
    <t xml:space="preserve">QA / functional testing labor</t>
  </si>
  <si>
    <t xml:space="preserve">Staff time executing test plans against acceptance criteria</t>
  </si>
  <si>
    <t xml:space="preserve">Load &amp; stress testing</t>
  </si>
  <si>
    <t xml:space="preserve">Tools and time to validate performance under peak load</t>
  </si>
  <si>
    <t xml:space="preserve">User acceptance testing (UAT) coordination</t>
  </si>
  <si>
    <t xml:space="preserve">Coordinating business users to validate the system before go-live</t>
  </si>
  <si>
    <t xml:space="preserve">Bias / fairness testing</t>
  </si>
  <si>
    <t xml:space="preserve">Dedicated testing to identify and mitigate model bias</t>
  </si>
  <si>
    <t xml:space="preserve">Deployment &amp; Operationalization</t>
  </si>
  <si>
    <t xml:space="preserve">CI/CD pipeline setup</t>
  </si>
  <si>
    <t xml:space="preserve">Building automated build/test/deploy pipelines for the model and app</t>
  </si>
  <si>
    <t xml:space="preserve">Production environment setup</t>
  </si>
  <si>
    <t xml:space="preserve">Provisioning and configuring the production hosting environment</t>
  </si>
  <si>
    <t xml:space="preserve">Initial deployment / go-live labor</t>
  </si>
  <si>
    <t xml:space="preserve">Staff time for the cutover to production</t>
  </si>
  <si>
    <t xml:space="preserve">Model scaffolding (non-AI dev work)</t>
  </si>
  <si>
    <t xml:space="preserve">Additional application work required to put the model into real use</t>
  </si>
  <si>
    <t xml:space="preserve">Monitoring &amp; Maintenance</t>
  </si>
  <si>
    <t xml:space="preserve">Monitoring tooling subscription (ongoing)</t>
  </si>
  <si>
    <t xml:space="preserve">Recurring fees for uptime, performance, and drift monitoring tools</t>
  </si>
  <si>
    <t xml:space="preserve">Ongoing model retraining compute</t>
  </si>
  <si>
    <t xml:space="preserve">Recurring compute cost for periodic model refresh/retraining</t>
  </si>
  <si>
    <t xml:space="preserve">Ongoing data labeling (new data)</t>
  </si>
  <si>
    <t xml:space="preserve">Recurring labeling costs to keep training data current</t>
  </si>
  <si>
    <t xml:space="preserve">Governance team time allocation</t>
  </si>
  <si>
    <t xml:space="preserve">Recurring staff time for the model governance/oversight team</t>
  </si>
  <si>
    <t xml:space="preserve">Incident response / on-call support</t>
  </si>
  <si>
    <t xml:space="preserve">Recurring cost of supporting production incidents</t>
  </si>
  <si>
    <t xml:space="preserve">Governance, Risk &amp; Compliance</t>
  </si>
  <si>
    <t xml:space="preserve">Trustworthy AI framework implementation</t>
  </si>
  <si>
    <t xml:space="preserve">One-time and ongoing cost of adopting/operating a trustworthy AI framework</t>
  </si>
  <si>
    <t xml:space="preserve">Bias / fairness audits (periodic)</t>
  </si>
  <si>
    <t xml:space="preserve">Recurring third-party or internal audits of model fairness</t>
  </si>
  <si>
    <t xml:space="preserve">Regulatory compliance review (GDPR/CCPA/etc.)</t>
  </si>
  <si>
    <t xml:space="preserve">Legal review to ensure compliance with applicable data/AI regulations</t>
  </si>
  <si>
    <t xml:space="preserve">Security audits / penetration testing</t>
  </si>
  <si>
    <t xml:space="preserve">Periodic security assessments of the deployed system</t>
  </si>
  <si>
    <t xml:space="preserve">Documentation &amp; audit trail maintenance</t>
  </si>
  <si>
    <t xml:space="preserve">Ongoing effort to keep compliance documentation current</t>
  </si>
  <si>
    <t xml:space="preserve">Training &amp; Change Management</t>
  </si>
  <si>
    <t xml:space="preserve">End-user training</t>
  </si>
  <si>
    <t xml:space="preserve">Developing and delivering training for staff who will use the system</t>
  </si>
  <si>
    <t xml:space="preserve">Internal documentation / user guides</t>
  </si>
  <si>
    <t xml:space="preserve">Producing reference materials and FAQs for internal teams</t>
  </si>
  <si>
    <t xml:space="preserve">Change management / internal communications</t>
  </si>
  <si>
    <t xml:space="preserve">Communications and adoption support to drive organizational uptake</t>
  </si>
  <si>
    <t xml:space="preserve">Vendor &amp; Consulting</t>
  </si>
  <si>
    <t xml:space="preserve">External AI/ML consultants</t>
  </si>
  <si>
    <t xml:space="preserve">Fees paid to outside consultants supplementing the core team</t>
  </si>
  <si>
    <t xml:space="preserve">System integrator fees</t>
  </si>
  <si>
    <t xml:space="preserve">Fees paid to a systems integrator for implementation support</t>
  </si>
  <si>
    <t xml:space="preserve">Managed service provider fees</t>
  </si>
  <si>
    <t xml:space="preserve">Ongoing fees for a third party managing part of the solution</t>
  </si>
  <si>
    <t xml:space="preserve">Contingency &amp; Risk Buffer</t>
  </si>
  <si>
    <t xml:space="preserve">Contingency reserve</t>
  </si>
  <si>
    <t xml:space="preserve">Recommended reserve (commonly 10-20% of subtotal) for unforeseen costs and scope changes</t>
  </si>
  <si>
    <t xml:space="preserve">AI Product Implementation — Benefits Quantification</t>
  </si>
  <si>
    <t xml:space="preserve">Fill in blue-labeled cells (Estimated Annual Value, Confidence) for benefits that apply to your project. Pair this with the Cost Detail tab to build a full business case.</t>
  </si>
  <si>
    <t xml:space="preserve">Benefit</t>
  </si>
  <si>
    <t xml:space="preserve">Quantification Method</t>
  </si>
  <si>
    <t xml:space="preserve">Estimated Annual Value ($)</t>
  </si>
  <si>
    <t xml:space="preserve">Confidence</t>
  </si>
  <si>
    <t xml:space="preserve">Annual Value ($)</t>
  </si>
  <si>
    <t xml:space="preserve">Efficiency &amp; Productivity</t>
  </si>
  <si>
    <t xml:space="preserve">Labor hours saved via automation</t>
  </si>
  <si>
    <t xml:space="preserve">Time previously spent on tasks the AI system now performs or accelerates</t>
  </si>
  <si>
    <t xml:space="preserve">(Hours saved per period) x (fully loaded hourly labor rate)</t>
  </si>
  <si>
    <t xml:space="preserve">High</t>
  </si>
  <si>
    <t xml:space="preserve">Example: 15 hrs/week saved across 3 agents x $46/hr loaded rate x 52 weeks</t>
  </si>
  <si>
    <t xml:space="preserve">Faster cycle time / turnaround</t>
  </si>
  <si>
    <t xml:space="preserve">Value of completing a process faster (e.g., order processing, case resolution)</t>
  </si>
  <si>
    <t xml:space="preserve">(Cycle time reduction) x (volume) x (value per unit time saved)</t>
  </si>
  <si>
    <t xml:space="preserve">Medium</t>
  </si>
  <si>
    <t xml:space="preserve">Cost Avoidance / Reduction</t>
  </si>
  <si>
    <t xml:space="preserve">Reduced manual rework / error correction time</t>
  </si>
  <si>
    <t xml:space="preserve">Less staff time spent fixing errors the AI system now prevents or catches</t>
  </si>
  <si>
    <t xml:space="preserve">(Rework hours eliminated) x (fully loaded hourly labor rate)</t>
  </si>
  <si>
    <t xml:space="preserve">Revenue Growth</t>
  </si>
  <si>
    <t xml:space="preserve">Capacity reallocation</t>
  </si>
  <si>
    <t xml:space="preserve">Staff freed up to focus on higher-value work instead of being backfilled</t>
  </si>
  <si>
    <t xml:space="preserve">(Hours freed) x (average value-added rate of redirected work)</t>
  </si>
  <si>
    <t xml:space="preserve">Risk Reduction &amp; Compliance</t>
  </si>
  <si>
    <t xml:space="preserve">Reduced outsourcing / vendor spend</t>
  </si>
  <si>
    <t xml:space="preserve">Work previously paid to a vendor now handled by the AI system</t>
  </si>
  <si>
    <t xml:space="preserve">Prior annual vendor spend minus any remaining vendor cost</t>
  </si>
  <si>
    <t xml:space="preserve">Customer Experience</t>
  </si>
  <si>
    <t xml:space="preserve">Reduced error-related costs</t>
  </si>
  <si>
    <t xml:space="preserve">Costs avoided from fewer mistakes (e.g., misrouted orders, returns, rework)</t>
  </si>
  <si>
    <t xml:space="preserve">(Historical error rate x cost per error) minus (new expected error rate x cost per error)</t>
  </si>
  <si>
    <t xml:space="preserve">Quality Improvement</t>
  </si>
  <si>
    <t xml:space="preserve">Legacy system retirement savings</t>
  </si>
  <si>
    <t xml:space="preserve">Licensing, hosting, or maintenance costs eliminated by retiring a replaced system</t>
  </si>
  <si>
    <t xml:space="preserve">Prior system's fully loaded annual cost</t>
  </si>
  <si>
    <t xml:space="preserve">Strategic / Intangible</t>
  </si>
  <si>
    <t xml:space="preserve">Reduced overtime / temp labor spend</t>
  </si>
  <si>
    <t xml:space="preserve">Less need for overtime or temporary staffing during peak periods</t>
  </si>
  <si>
    <t xml:space="preserve">(Overtime/temp hours avoided) x (loaded rate)</t>
  </si>
  <si>
    <t xml:space="preserve">Incremental sales from improved conversion</t>
  </si>
  <si>
    <t xml:space="preserve">Additional revenue from AI-driven personalization, recommendations, or targeting</t>
  </si>
  <si>
    <t xml:space="preserve">(Conversion rate lift) x (traffic/volume) x (average order value)</t>
  </si>
  <si>
    <t xml:space="preserve">Upsell / cross-sell revenue</t>
  </si>
  <si>
    <t xml:space="preserve">Additional revenue from AI-surfaced upsell or cross-sell opportunities</t>
  </si>
  <si>
    <t xml:space="preserve">(Incremental attach rate) x (customer base) x (average incremental revenue)</t>
  </si>
  <si>
    <t xml:space="preserve">New product/service revenue enabled</t>
  </si>
  <si>
    <t xml:space="preserve">Revenue from a new offering only possible because of the AI capability</t>
  </si>
  <si>
    <t xml:space="preserve">Projected revenue from the new offering, net of cannibalization</t>
  </si>
  <si>
    <t xml:space="preserve">Customer retention / reduced churn value</t>
  </si>
  <si>
    <t xml:space="preserve">Value of customers retained due to improved experience or proactive intervention</t>
  </si>
  <si>
    <t xml:space="preserve">(Churn rate reduction) x (customer base) x (average customer lifetime value)</t>
  </si>
  <si>
    <t xml:space="preserve">Reduced compliance violation / fine exposure</t>
  </si>
  <si>
    <t xml:space="preserve">Expected value of fines or penalties avoided through better monitoring/controls</t>
  </si>
  <si>
    <t xml:space="preserve">(Prior expected annual fine exposure) minus (new expected exposure)</t>
  </si>
  <si>
    <t xml:space="preserve">Reduced fraud losses</t>
  </si>
  <si>
    <t xml:space="preserve">Losses avoided through improved fraud/anomaly detection</t>
  </si>
  <si>
    <t xml:space="preserve">(Historical fraud loss rate) minus (expected fraud loss rate with AI)</t>
  </si>
  <si>
    <t xml:space="preserve">Reduced safety incidents</t>
  </si>
  <si>
    <t xml:space="preserve">Value of incidents avoided through predictive/anomaly detection (e.g., equipment failure)</t>
  </si>
  <si>
    <t xml:space="preserve">(Incident frequency reduction) x (average cost per incident)</t>
  </si>
  <si>
    <t xml:space="preserve">Improved satisfaction / retention value (CSAT/NPS)</t>
  </si>
  <si>
    <t xml:space="preserve">Retention or referral value linked to measurable satisfaction improvement</t>
  </si>
  <si>
    <t xml:space="preserve">(CSAT/NPS point improvement) x (established correlation to retention/revenue)</t>
  </si>
  <si>
    <t xml:space="preserve">Reduced customer wait time / faster resolution</t>
  </si>
  <si>
    <t xml:space="preserve">Value of faster service, either directly monetized or via satisfaction/retention proxy</t>
  </si>
  <si>
    <t xml:space="preserve">(Time saved per interaction) x (interaction volume) x (value per minute saved)</t>
  </si>
  <si>
    <t xml:space="preserve">Extended availability (24/7 coverage)</t>
  </si>
  <si>
    <t xml:space="preserve">Value of service availability outside standard business hours</t>
  </si>
  <si>
    <t xml:space="preserve">(Additional interactions served off-hours) x (average value per interaction)</t>
  </si>
  <si>
    <t xml:space="preserve">Reduced defect / error rate</t>
  </si>
  <si>
    <t xml:space="preserve">Value of fewer defective outputs, shipments, or decisions</t>
  </si>
  <si>
    <t xml:space="preserve">(Defect rate reduction) x (volume) x (cost per defect)</t>
  </si>
  <si>
    <t xml:space="preserve">Improved forecast / decision accuracy</t>
  </si>
  <si>
    <t xml:space="preserve">Value of better planning decisions (e.g., inventory, staffing) from more accurate predictions</t>
  </si>
  <si>
    <t xml:space="preserve">(Forecast error reduction) x (cost of over/under-forecasting per unit) x (volume)</t>
  </si>
  <si>
    <t xml:space="preserve">Competitive differentiation</t>
  </si>
  <si>
    <t xml:space="preserve">Qualitative value of offering a capability competitors lack (hard to quantify directly)</t>
  </si>
  <si>
    <t xml:space="preserve">Estimate via market share protection, win-rate improvement, or analyst/expert judgment</t>
  </si>
  <si>
    <t xml:space="preserve">Employee satisfaction / retention</t>
  </si>
  <si>
    <t xml:space="preserve">Value of reduced turnover from removing repetitive/low-value manual work</t>
  </si>
  <si>
    <t xml:space="preserve">(Turnover rate reduction) x (average cost to replace an employee)</t>
  </si>
  <si>
    <t xml:space="preserve">Organizational AI capability building</t>
  </si>
  <si>
    <t xml:space="preserve">Reusable data, infrastructure, and expertise that reduce the cost of future AI projects</t>
  </si>
  <si>
    <t xml:space="preserve">Estimate as a percentage of expected cost savings on the next 1-2 planned AI initiatives</t>
  </si>
  <si>
    <t xml:space="preserve">TOTAL — Estimated Annual Benefits</t>
  </si>
  <si>
    <t xml:space="preserve">AI Product Implementation — Cost Summary</t>
  </si>
  <si>
    <t xml:space="preserve">Totals below pull automatically from the Cost Detail tab. Nothing to fill in on this sheet.</t>
  </si>
  <si>
    <t xml:space="preserve">One-Time Cost ($)</t>
  </si>
  <si>
    <t xml:space="preserve">Recurring Cost — Annualized ($)</t>
  </si>
  <si>
    <t xml:space="preserve">Category Total ($)</t>
  </si>
  <si>
    <t xml:space="preserve">TOTAL — Year 1 Cost of Ownership</t>
  </si>
  <si>
    <t xml:space="preserve">Benefits vs. Cost</t>
  </si>
  <si>
    <t xml:space="preserve">Total Estimated Annual Benefits</t>
  </si>
  <si>
    <t xml:space="preserve">Total Year 1 Cost of Ownership</t>
  </si>
  <si>
    <t xml:space="preserve">Net Year 1 Value (Benefits − Cost)</t>
  </si>
  <si>
    <t xml:space="preserve">Year 1 ROI (%)</t>
  </si>
  <si>
    <t xml:space="preserve">Estimated Payback Period (months)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</si>
</sst>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;&quot;($&quot;#,##0\);\-"/>
    <numFmt numFmtId="166" formatCode="\$#,##0;&quot;($&quot;#,##0\);\-"/>
    <numFmt numFmtId="167" formatCode="0.0%"/>
    <numFmt numFmtId="168" formatCode="0.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C1613F"/>
      <name val="Arial"/>
      <family val="0"/>
      <charset val="1"/>
    </font>
    <font>
      <i val="true"/>
      <sz val="10"/>
      <color rgb="FF6B6055"/>
      <name val="Arial"/>
      <family val="0"/>
      <charset val="1"/>
    </font>
    <font>
      <sz val="10"/>
      <color rgb="FF2A2420"/>
      <name val="Arial"/>
      <family val="0"/>
      <charset val="1"/>
    </font>
    <font>
      <b val="true"/>
      <sz val="12"/>
      <color rgb="FFC1613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2A242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C1613F"/>
        <bgColor rgb="FFC0504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DFEEE2"/>
      </patternFill>
    </fill>
    <fill>
      <patternFill patternType="solid">
        <fgColor rgb="FFEFE7D9"/>
        <bgColor rgb="FFDFEEE2"/>
      </patternFill>
    </fill>
    <fill>
      <patternFill patternType="solid">
        <fgColor rgb="FFDFEEE2"/>
        <bgColor rgb="FFEFE7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2C0"/>
      </left>
      <right style="thin">
        <color rgb="FFDDD2C0"/>
      </right>
      <top style="thin">
        <color rgb="FFDDD2C0"/>
      </top>
      <bottom style="thin">
        <color rgb="FFDDD2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9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6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B6055"/>
      <rgbColor rgb="FF800080"/>
      <rgbColor rgb="FF008080"/>
      <rgbColor rgb="FFB3B3B3"/>
      <rgbColor rgb="FF809B49"/>
      <rgbColor rgb="FF9999FF"/>
      <rgbColor rgb="FF9F423F"/>
      <rgbColor rgb="FFEFE7D9"/>
      <rgbColor rgb="FFCCFFFF"/>
      <rgbColor rgb="FF660066"/>
      <rgbColor rgb="FFCC7C3A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EEE2"/>
      <rgbColor rgb="FFFFFF99"/>
      <rgbColor rgb="FFAABAD7"/>
      <rgbColor rgb="FFD8AAA9"/>
      <rgbColor rgb="FFCC99FF"/>
      <rgbColor rgb="FFDDD2C0"/>
      <rgbColor rgb="FF416A9C"/>
      <rgbColor rgb="FF4BACC6"/>
      <rgbColor rgb="FF9BBB59"/>
      <rgbColor rgb="FFFFCC00"/>
      <rgbColor rgb="FFF79646"/>
      <rgbColor rgb="FFC1613F"/>
      <rgbColor rgb="FF8064A2"/>
      <rgbColor rgb="FF4F81BD"/>
      <rgbColor rgb="FF003366"/>
      <rgbColor rgb="FF3E8EA4"/>
      <rgbColor rgb="FF003300"/>
      <rgbColor rgb="FF333300"/>
      <rgbColor rgb="FF993300"/>
      <rgbColor rgb="FFC0504D"/>
      <rgbColor rgb="FF6A5286"/>
      <rgbColor rgb="FF2A242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Estimated Annual Benefit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'Benefits Quantification'!J4</c:f>
              <c:strCache>
                <c:ptCount val="1"/>
                <c:pt idx="0">
                  <c:v>Annual Value ($)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'Benefits Quantification'!$I$5:$I$11</c:f>
              <c:strCache>
                <c:ptCount val="7"/>
                <c:pt idx="0">
                  <c:v>Efficiency &amp; Productivity</c:v>
                </c:pt>
                <c:pt idx="1">
                  <c:v>Cost Avoidance / Reduction</c:v>
                </c:pt>
                <c:pt idx="2">
                  <c:v>Revenue Growth</c:v>
                </c:pt>
                <c:pt idx="3">
                  <c:v>Risk Reduction &amp; Compliance</c:v>
                </c:pt>
                <c:pt idx="4">
                  <c:v>Customer Experience</c:v>
                </c:pt>
                <c:pt idx="5">
                  <c:v>Quality Improvement</c:v>
                </c:pt>
                <c:pt idx="6">
                  <c:v>Strategic / Intangible</c:v>
                </c:pt>
              </c:strCache>
            </c:strRef>
          </c:cat>
          <c:val>
            <c:numRef>
              <c:f>'Benefits Quantification'!$J$5:$J$11</c:f>
              <c:numCache>
                <c:formatCode>\$#,##0;"($"#,##0\);\-</c:formatCode>
                <c:ptCount val="7"/>
                <c:pt idx="0">
                  <c:v>54000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gapWidth val="150"/>
        <c:overlap val="0"/>
        <c:axId val="42159846"/>
        <c:axId val="73835302"/>
      </c:barChart>
      <c:catAx>
        <c:axId val="4215984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3835302"/>
        <c:crosses val="autoZero"/>
        <c:auto val="1"/>
        <c:lblAlgn val="ctr"/>
        <c:lblOffset val="100"/>
        <c:noMultiLvlLbl val="0"/>
      </c:catAx>
      <c:valAx>
        <c:axId val="7383530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\$#,##0;&quot;($&quot;#,##0\);\-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215984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Year 1 Cost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Summary!D4</c:f>
              <c:strCache>
                <c:ptCount val="1"/>
                <c:pt idx="0">
                  <c:v>Category Total ($)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16a9c"/>
              </a:solidFill>
              <a:ln w="0">
                <a:noFill/>
              </a:ln>
            </c:spPr>
          </c:dPt>
          <c:dPt>
            <c:idx val="1"/>
            <c:spPr>
              <a:solidFill>
                <a:srgbClr val="9f423f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09b4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6a5286"/>
              </a:solidFill>
              <a:ln w="0">
                <a:noFill/>
              </a:ln>
            </c:spPr>
          </c:dPt>
          <c:dPt>
            <c:idx val="4"/>
            <c:spPr>
              <a:solidFill>
                <a:srgbClr val="3e8ea4"/>
              </a:solidFill>
              <a:ln w="0">
                <a:noFill/>
              </a:ln>
            </c:spPr>
          </c:dPt>
          <c:dPt>
            <c:idx val="5"/>
            <c:spPr>
              <a:solidFill>
                <a:srgbClr val="cc7c3a"/>
              </a:solidFill>
              <a:ln w="0">
                <a:noFill/>
              </a:ln>
            </c:spPr>
          </c:dPt>
          <c:dPt>
            <c:idx val="6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7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8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9"/>
            <c:spPr>
              <a:solidFill>
                <a:srgbClr val="8064a2"/>
              </a:solidFill>
              <a:ln w="0">
                <a:noFill/>
              </a:ln>
            </c:spPr>
          </c:dPt>
          <c:dPt>
            <c:idx val="10"/>
            <c:spPr>
              <a:solidFill>
                <a:srgbClr val="4bacc6"/>
              </a:solidFill>
              <a:ln w="0">
                <a:noFill/>
              </a:ln>
            </c:spPr>
          </c:dPt>
          <c:dPt>
            <c:idx val="11"/>
            <c:spPr>
              <a:solidFill>
                <a:srgbClr val="f79646"/>
              </a:solidFill>
              <a:ln w="0">
                <a:noFill/>
              </a:ln>
            </c:spPr>
          </c:dPt>
          <c:dPt>
            <c:idx val="12"/>
            <c:spPr>
              <a:solidFill>
                <a:srgbClr val="aabad7"/>
              </a:solidFill>
              <a:ln w="0">
                <a:noFill/>
              </a:ln>
            </c:spPr>
          </c:dPt>
          <c:dPt>
            <c:idx val="13"/>
            <c:spPr>
              <a:solidFill>
                <a:srgbClr val="d8aaa9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7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9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Summary!$A$5:$A$18</c:f>
              <c:strCache>
                <c:ptCount val="14"/>
                <c:pt idx="0">
                  <c:v>Discovery &amp; Planning</c:v>
                </c:pt>
                <c:pt idx="1">
                  <c:v>Data Costs</c:v>
                </c:pt>
                <c:pt idx="2">
                  <c:v>Infrastructure &amp; Compute</c:v>
                </c:pt>
                <c:pt idx="3">
                  <c:v>Software &amp; Tooling</c:v>
                </c:pt>
                <c:pt idx="4">
                  <c:v>Personnel — Core Team</c:v>
                </c:pt>
                <c:pt idx="5">
                  <c:v>Model Development</c:v>
                </c:pt>
                <c:pt idx="6">
                  <c:v>Integration &amp; Scaffolding</c:v>
                </c:pt>
                <c:pt idx="7">
                  <c:v>Testing &amp; Validation</c:v>
                </c:pt>
                <c:pt idx="8">
                  <c:v>Deployment &amp; Operationalization</c:v>
                </c:pt>
                <c:pt idx="9">
                  <c:v>Monitoring &amp; Maintenance</c:v>
                </c:pt>
                <c:pt idx="10">
                  <c:v>Governance, Risk &amp; Compliance</c:v>
                </c:pt>
                <c:pt idx="11">
                  <c:v>Training &amp; Change Management</c:v>
                </c:pt>
                <c:pt idx="12">
                  <c:v>Vendor &amp; Consulting</c:v>
                </c:pt>
                <c:pt idx="13">
                  <c:v>Contingency &amp; Risk Buffer</c:v>
                </c:pt>
              </c:strCache>
            </c:strRef>
          </c:cat>
          <c:val>
            <c:numRef>
              <c:f>Summary!$D$5:$D$18</c:f>
              <c:numCache>
                <c:formatCode>\$#,##0;"($"#,##0\);\-</c:formatCode>
                <c:ptCount val="14"/>
                <c:pt idx="0">
                  <c:v>21600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9</xdr:row>
      <xdr:rowOff>9720</xdr:rowOff>
    </xdr:from>
    <xdr:to>
      <xdr:col>15</xdr:col>
      <xdr:colOff>320760</xdr:colOff>
      <xdr:row>20</xdr:row>
      <xdr:rowOff>135360</xdr:rowOff>
    </xdr:to>
    <xdr:graphicFrame>
      <xdr:nvGraphicFramePr>
        <xdr:cNvPr id="0" name="Chart 1"/>
        <xdr:cNvGraphicFramePr/>
      </xdr:nvGraphicFramePr>
      <xdr:xfrm>
        <a:off x="15272280" y="2714760"/>
        <a:ext cx="647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2</xdr:row>
      <xdr:rowOff>101160</xdr:rowOff>
    </xdr:from>
    <xdr:to>
      <xdr:col>14</xdr:col>
      <xdr:colOff>255600</xdr:colOff>
      <xdr:row>20</xdr:row>
      <xdr:rowOff>61920</xdr:rowOff>
    </xdr:to>
    <xdr:graphicFrame>
      <xdr:nvGraphicFramePr>
        <xdr:cNvPr id="1" name="Chart 1"/>
        <xdr:cNvGraphicFramePr/>
      </xdr:nvGraphicFramePr>
      <xdr:xfrm>
        <a:off x="7378200" y="567720"/>
        <a:ext cx="575892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0"/>
  </cols>
  <sheetData>
    <row r="1" customFormat="false" ht="21.75" hidden="false" customHeight="true" outlineLevel="0" collapsed="false">
      <c r="A1" s="2" t="s">
        <v>0</v>
      </c>
    </row>
    <row r="2" customFormat="false" ht="27.75" hidden="false" customHeight="true" outlineLevel="0" collapsed="false">
      <c r="A2" s="3" t="s">
        <v>1</v>
      </c>
    </row>
    <row r="4" customFormat="false" ht="15" hidden="false" customHeight="true" outlineLevel="0" collapsed="false">
      <c r="A4" s="4"/>
    </row>
    <row r="5" customFormat="false" ht="15" hidden="false" customHeight="true" outlineLevel="0" collapsed="false">
      <c r="A5" s="5" t="s">
        <v>2</v>
      </c>
    </row>
    <row r="6" customFormat="false" ht="15" hidden="false" customHeight="true" outlineLevel="0" collapsed="false">
      <c r="A6" s="4" t="s">
        <v>3</v>
      </c>
    </row>
    <row r="7" customFormat="false" ht="23.25" hidden="false" customHeight="true" outlineLevel="0" collapsed="false">
      <c r="A7" s="4" t="s">
        <v>4</v>
      </c>
    </row>
    <row r="8" customFormat="false" ht="15" hidden="false" customHeight="true" outlineLevel="0" collapsed="false">
      <c r="A8" s="4" t="s">
        <v>5</v>
      </c>
    </row>
    <row r="9" customFormat="false" ht="15" hidden="false" customHeight="true" outlineLevel="0" collapsed="false">
      <c r="A9" s="4" t="s">
        <v>6</v>
      </c>
    </row>
    <row r="10" customFormat="false" ht="15" hidden="false" customHeight="true" outlineLevel="0" collapsed="false">
      <c r="A10" s="4" t="s">
        <v>7</v>
      </c>
    </row>
    <row r="11" customFormat="false" ht="15" hidden="false" customHeight="true" outlineLevel="0" collapsed="false">
      <c r="A11" s="4"/>
    </row>
    <row r="12" customFormat="false" ht="15" hidden="false" customHeight="true" outlineLevel="0" collapsed="false">
      <c r="A12" s="5" t="s">
        <v>8</v>
      </c>
    </row>
    <row r="13" customFormat="false" ht="23.25" hidden="false" customHeight="true" outlineLevel="0" collapsed="false">
      <c r="A13" s="4" t="s">
        <v>9</v>
      </c>
    </row>
    <row r="14" customFormat="false" ht="15" hidden="false" customHeight="true" outlineLevel="0" collapsed="false">
      <c r="A14" s="4"/>
    </row>
    <row r="15" customFormat="false" ht="15" hidden="false" customHeight="true" outlineLevel="0" collapsed="false">
      <c r="A15" s="5" t="s">
        <v>10</v>
      </c>
    </row>
    <row r="16" customFormat="false" ht="15" hidden="false" customHeight="true" outlineLevel="0" collapsed="false">
      <c r="A16" s="4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30"/>
    <col collapsed="false" customWidth="true" hidden="false" outlineLevel="0" max="3" min="3" style="1" width="46"/>
    <col collapsed="false" customWidth="true" hidden="false" outlineLevel="0" max="4" min="4" style="1" width="20"/>
    <col collapsed="false" customWidth="true" hidden="false" outlineLevel="0" max="6" min="5" style="1" width="18"/>
    <col collapsed="false" customWidth="true" hidden="false" outlineLevel="0" max="7" min="7" style="1" width="40"/>
  </cols>
  <sheetData>
    <row r="1" customFormat="false" ht="21.75" hidden="false" customHeight="true" outlineLevel="0" collapsed="false">
      <c r="A1" s="2" t="s">
        <v>12</v>
      </c>
    </row>
    <row r="2" customFormat="false" ht="15" hidden="false" customHeight="true" outlineLevel="0" collapsed="false">
      <c r="A2" s="3" t="s">
        <v>13</v>
      </c>
    </row>
    <row r="4" customFormat="false" ht="30" hidden="false" customHeight="true" outlineLevel="0" collapsed="false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</row>
    <row r="5" customFormat="false" ht="23.25" hidden="false" customHeight="true" outlineLevel="0" collapsed="false">
      <c r="A5" s="7" t="s">
        <v>21</v>
      </c>
      <c r="B5" s="7" t="s">
        <v>22</v>
      </c>
      <c r="C5" s="8" t="s">
        <v>23</v>
      </c>
      <c r="D5" s="9" t="s">
        <v>24</v>
      </c>
      <c r="E5" s="10" t="n">
        <v>1800</v>
      </c>
      <c r="F5" s="11" t="n">
        <f aca="false">IF(D5="Recurring - Monthly",E5*12,E5)</f>
        <v>21600</v>
      </c>
      <c r="G5" s="8" t="s">
        <v>25</v>
      </c>
    </row>
    <row r="6" customFormat="false" ht="34.5" hidden="false" customHeight="true" outlineLevel="0" collapsed="false">
      <c r="A6" s="12" t="s">
        <v>21</v>
      </c>
      <c r="B6" s="12" t="s">
        <v>26</v>
      </c>
      <c r="C6" s="13" t="s">
        <v>27</v>
      </c>
      <c r="D6" s="14" t="s">
        <v>28</v>
      </c>
      <c r="E6" s="15" t="n">
        <v>0</v>
      </c>
      <c r="F6" s="16" t="n">
        <f aca="false">IF(D6="Recurring - Monthly",E6*12,E6)</f>
        <v>0</v>
      </c>
      <c r="G6" s="13"/>
    </row>
    <row r="7" customFormat="false" ht="23.25" hidden="false" customHeight="true" outlineLevel="0" collapsed="false">
      <c r="A7" s="17" t="s">
        <v>21</v>
      </c>
      <c r="B7" s="17" t="s">
        <v>29</v>
      </c>
      <c r="C7" s="18" t="s">
        <v>30</v>
      </c>
      <c r="D7" s="19" t="s">
        <v>28</v>
      </c>
      <c r="E7" s="20" t="n">
        <v>0</v>
      </c>
      <c r="F7" s="21" t="n">
        <f aca="false">IF(D7="Recurring - Monthly",E7*12,E7)</f>
        <v>0</v>
      </c>
      <c r="G7" s="18"/>
    </row>
    <row r="8" customFormat="false" ht="23.25" hidden="false" customHeight="true" outlineLevel="0" collapsed="false">
      <c r="A8" s="12" t="s">
        <v>21</v>
      </c>
      <c r="B8" s="12" t="s">
        <v>31</v>
      </c>
      <c r="C8" s="13" t="s">
        <v>32</v>
      </c>
      <c r="D8" s="14" t="s">
        <v>28</v>
      </c>
      <c r="E8" s="15" t="n">
        <v>0</v>
      </c>
      <c r="F8" s="16" t="n">
        <f aca="false">IF(D8="Recurring - Monthly",E8*12,E8)</f>
        <v>0</v>
      </c>
      <c r="G8" s="13"/>
    </row>
    <row r="9" customFormat="false" ht="15" hidden="false" customHeight="true" outlineLevel="0" collapsed="false">
      <c r="A9" s="17" t="s">
        <v>33</v>
      </c>
      <c r="B9" s="17" t="s">
        <v>34</v>
      </c>
      <c r="C9" s="18" t="s">
        <v>35</v>
      </c>
      <c r="D9" s="19" t="s">
        <v>28</v>
      </c>
      <c r="E9" s="20" t="n">
        <v>0</v>
      </c>
      <c r="F9" s="21" t="n">
        <f aca="false">IF(D9="Recurring - Monthly",E9*12,E9)</f>
        <v>0</v>
      </c>
      <c r="G9" s="18"/>
    </row>
    <row r="10" customFormat="false" ht="23.25" hidden="false" customHeight="true" outlineLevel="0" collapsed="false">
      <c r="A10" s="12" t="s">
        <v>33</v>
      </c>
      <c r="B10" s="12" t="s">
        <v>36</v>
      </c>
      <c r="C10" s="13" t="s">
        <v>37</v>
      </c>
      <c r="D10" s="14" t="s">
        <v>28</v>
      </c>
      <c r="E10" s="15" t="n">
        <v>0</v>
      </c>
      <c r="F10" s="16" t="n">
        <f aca="false">IF(D10="Recurring - Monthly",E10*12,E10)</f>
        <v>0</v>
      </c>
      <c r="G10" s="13"/>
    </row>
    <row r="11" customFormat="false" ht="23.25" hidden="false" customHeight="true" outlineLevel="0" collapsed="false">
      <c r="A11" s="17" t="s">
        <v>33</v>
      </c>
      <c r="B11" s="17" t="s">
        <v>38</v>
      </c>
      <c r="C11" s="18" t="s">
        <v>39</v>
      </c>
      <c r="D11" s="19" t="s">
        <v>28</v>
      </c>
      <c r="E11" s="20" t="n">
        <v>0</v>
      </c>
      <c r="F11" s="21" t="n">
        <f aca="false">IF(D11="Recurring - Monthly",E11*12,E11)</f>
        <v>0</v>
      </c>
      <c r="G11" s="18"/>
    </row>
    <row r="12" customFormat="false" ht="23.25" hidden="false" customHeight="true" outlineLevel="0" collapsed="false">
      <c r="A12" s="12" t="s">
        <v>33</v>
      </c>
      <c r="B12" s="12" t="s">
        <v>40</v>
      </c>
      <c r="C12" s="13" t="s">
        <v>41</v>
      </c>
      <c r="D12" s="14" t="s">
        <v>28</v>
      </c>
      <c r="E12" s="15" t="n">
        <v>0</v>
      </c>
      <c r="F12" s="16" t="n">
        <f aca="false">IF(D12="Recurring - Monthly",E12*12,E12)</f>
        <v>0</v>
      </c>
      <c r="G12" s="13"/>
    </row>
    <row r="13" customFormat="false" ht="15" hidden="false" customHeight="true" outlineLevel="0" collapsed="false">
      <c r="A13" s="17" t="s">
        <v>33</v>
      </c>
      <c r="B13" s="17" t="s">
        <v>42</v>
      </c>
      <c r="C13" s="18" t="s">
        <v>43</v>
      </c>
      <c r="D13" s="19" t="s">
        <v>28</v>
      </c>
      <c r="E13" s="20" t="n">
        <v>0</v>
      </c>
      <c r="F13" s="21" t="n">
        <f aca="false">IF(D13="Recurring - Monthly",E13*12,E13)</f>
        <v>0</v>
      </c>
      <c r="G13" s="18"/>
    </row>
    <row r="14" customFormat="false" ht="23.25" hidden="false" customHeight="true" outlineLevel="0" collapsed="false">
      <c r="A14" s="12" t="s">
        <v>33</v>
      </c>
      <c r="B14" s="12" t="s">
        <v>44</v>
      </c>
      <c r="C14" s="13" t="s">
        <v>45</v>
      </c>
      <c r="D14" s="14" t="s">
        <v>28</v>
      </c>
      <c r="E14" s="15" t="n">
        <v>0</v>
      </c>
      <c r="F14" s="16" t="n">
        <f aca="false">IF(D14="Recurring - Monthly",E14*12,E14)</f>
        <v>0</v>
      </c>
      <c r="G14" s="13"/>
    </row>
    <row r="15" customFormat="false" ht="23.25" hidden="false" customHeight="true" outlineLevel="0" collapsed="false">
      <c r="A15" s="17" t="s">
        <v>33</v>
      </c>
      <c r="B15" s="17" t="s">
        <v>46</v>
      </c>
      <c r="C15" s="18" t="s">
        <v>47</v>
      </c>
      <c r="D15" s="19" t="s">
        <v>28</v>
      </c>
      <c r="E15" s="20" t="n">
        <v>0</v>
      </c>
      <c r="F15" s="21" t="n">
        <f aca="false">IF(D15="Recurring - Monthly",E15*12,E15)</f>
        <v>0</v>
      </c>
      <c r="G15" s="18"/>
    </row>
    <row r="16" customFormat="false" ht="23.25" hidden="false" customHeight="true" outlineLevel="0" collapsed="false">
      <c r="A16" s="12" t="s">
        <v>33</v>
      </c>
      <c r="B16" s="12" t="s">
        <v>48</v>
      </c>
      <c r="C16" s="13" t="s">
        <v>49</v>
      </c>
      <c r="D16" s="14" t="s">
        <v>28</v>
      </c>
      <c r="E16" s="15" t="n">
        <v>0</v>
      </c>
      <c r="F16" s="16" t="n">
        <f aca="false">IF(D16="Recurring - Monthly",E16*12,E16)</f>
        <v>0</v>
      </c>
      <c r="G16" s="13"/>
    </row>
    <row r="17" customFormat="false" ht="15" hidden="false" customHeight="true" outlineLevel="0" collapsed="false">
      <c r="A17" s="17" t="s">
        <v>33</v>
      </c>
      <c r="B17" s="17" t="s">
        <v>50</v>
      </c>
      <c r="C17" s="18" t="s">
        <v>51</v>
      </c>
      <c r="D17" s="19" t="s">
        <v>28</v>
      </c>
      <c r="E17" s="20" t="n">
        <v>0</v>
      </c>
      <c r="F17" s="21" t="n">
        <f aca="false">IF(D17="Recurring - Monthly",E17*12,E17)</f>
        <v>0</v>
      </c>
      <c r="G17" s="18"/>
    </row>
    <row r="18" customFormat="false" ht="23.25" hidden="false" customHeight="true" outlineLevel="0" collapsed="false">
      <c r="A18" s="12" t="s">
        <v>52</v>
      </c>
      <c r="B18" s="12" t="s">
        <v>53</v>
      </c>
      <c r="C18" s="13" t="s">
        <v>54</v>
      </c>
      <c r="D18" s="14" t="s">
        <v>28</v>
      </c>
      <c r="E18" s="15" t="n">
        <v>0</v>
      </c>
      <c r="F18" s="16" t="n">
        <f aca="false">IF(D18="Recurring - Monthly",E18*12,E18)</f>
        <v>0</v>
      </c>
      <c r="G18" s="13"/>
    </row>
    <row r="19" customFormat="false" ht="15" hidden="false" customHeight="true" outlineLevel="0" collapsed="false">
      <c r="A19" s="17" t="s">
        <v>52</v>
      </c>
      <c r="B19" s="17" t="s">
        <v>55</v>
      </c>
      <c r="C19" s="18" t="s">
        <v>56</v>
      </c>
      <c r="D19" s="19" t="s">
        <v>28</v>
      </c>
      <c r="E19" s="20" t="n">
        <v>0</v>
      </c>
      <c r="F19" s="21" t="n">
        <f aca="false">IF(D19="Recurring - Monthly",E19*12,E19)</f>
        <v>0</v>
      </c>
      <c r="G19" s="18"/>
    </row>
    <row r="20" customFormat="false" ht="23.25" hidden="false" customHeight="true" outlineLevel="0" collapsed="false">
      <c r="A20" s="12" t="s">
        <v>52</v>
      </c>
      <c r="B20" s="12" t="s">
        <v>57</v>
      </c>
      <c r="C20" s="13" t="s">
        <v>58</v>
      </c>
      <c r="D20" s="14" t="s">
        <v>28</v>
      </c>
      <c r="E20" s="15" t="n">
        <v>0</v>
      </c>
      <c r="F20" s="16" t="n">
        <f aca="false">IF(D20="Recurring - Monthly",E20*12,E20)</f>
        <v>0</v>
      </c>
      <c r="G20" s="13"/>
    </row>
    <row r="21" customFormat="false" ht="15" hidden="false" customHeight="true" outlineLevel="0" collapsed="false">
      <c r="A21" s="17" t="s">
        <v>52</v>
      </c>
      <c r="B21" s="17" t="s">
        <v>59</v>
      </c>
      <c r="C21" s="18" t="s">
        <v>60</v>
      </c>
      <c r="D21" s="19" t="s">
        <v>28</v>
      </c>
      <c r="E21" s="20" t="n">
        <v>0</v>
      </c>
      <c r="F21" s="21" t="n">
        <f aca="false">IF(D21="Recurring - Monthly",E21*12,E21)</f>
        <v>0</v>
      </c>
      <c r="G21" s="18"/>
    </row>
    <row r="22" customFormat="false" ht="23.25" hidden="false" customHeight="true" outlineLevel="0" collapsed="false">
      <c r="A22" s="12" t="s">
        <v>52</v>
      </c>
      <c r="B22" s="12" t="s">
        <v>61</v>
      </c>
      <c r="C22" s="13" t="s">
        <v>62</v>
      </c>
      <c r="D22" s="14" t="s">
        <v>28</v>
      </c>
      <c r="E22" s="15" t="n">
        <v>0</v>
      </c>
      <c r="F22" s="16" t="n">
        <f aca="false">IF(D22="Recurring - Monthly",E22*12,E22)</f>
        <v>0</v>
      </c>
      <c r="G22" s="13"/>
    </row>
    <row r="23" customFormat="false" ht="23.25" hidden="false" customHeight="true" outlineLevel="0" collapsed="false">
      <c r="A23" s="17" t="s">
        <v>52</v>
      </c>
      <c r="B23" s="17" t="s">
        <v>63</v>
      </c>
      <c r="C23" s="18" t="s">
        <v>64</v>
      </c>
      <c r="D23" s="19" t="s">
        <v>28</v>
      </c>
      <c r="E23" s="20" t="n">
        <v>0</v>
      </c>
      <c r="F23" s="21" t="n">
        <f aca="false">IF(D23="Recurring - Monthly",E23*12,E23)</f>
        <v>0</v>
      </c>
      <c r="G23" s="18"/>
    </row>
    <row r="24" customFormat="false" ht="23.25" hidden="false" customHeight="true" outlineLevel="0" collapsed="false">
      <c r="A24" s="12" t="s">
        <v>65</v>
      </c>
      <c r="B24" s="12" t="s">
        <v>66</v>
      </c>
      <c r="C24" s="13" t="s">
        <v>67</v>
      </c>
      <c r="D24" s="14" t="s">
        <v>28</v>
      </c>
      <c r="E24" s="15" t="n">
        <v>0</v>
      </c>
      <c r="F24" s="16" t="n">
        <f aca="false">IF(D24="Recurring - Monthly",E24*12,E24)</f>
        <v>0</v>
      </c>
      <c r="G24" s="13"/>
    </row>
    <row r="25" customFormat="false" ht="23.25" hidden="false" customHeight="true" outlineLevel="0" collapsed="false">
      <c r="A25" s="17" t="s">
        <v>65</v>
      </c>
      <c r="B25" s="17" t="s">
        <v>68</v>
      </c>
      <c r="C25" s="18" t="s">
        <v>69</v>
      </c>
      <c r="D25" s="19" t="s">
        <v>28</v>
      </c>
      <c r="E25" s="20" t="n">
        <v>0</v>
      </c>
      <c r="F25" s="21" t="n">
        <f aca="false">IF(D25="Recurring - Monthly",E25*12,E25)</f>
        <v>0</v>
      </c>
      <c r="G25" s="18"/>
    </row>
    <row r="26" customFormat="false" ht="23.25" hidden="false" customHeight="true" outlineLevel="0" collapsed="false">
      <c r="A26" s="12" t="s">
        <v>65</v>
      </c>
      <c r="B26" s="12" t="s">
        <v>70</v>
      </c>
      <c r="C26" s="13" t="s">
        <v>71</v>
      </c>
      <c r="D26" s="14" t="s">
        <v>28</v>
      </c>
      <c r="E26" s="15" t="n">
        <v>0</v>
      </c>
      <c r="F26" s="16" t="n">
        <f aca="false">IF(D26="Recurring - Monthly",E26*12,E26)</f>
        <v>0</v>
      </c>
      <c r="G26" s="13"/>
    </row>
    <row r="27" customFormat="false" ht="23.25" hidden="false" customHeight="true" outlineLevel="0" collapsed="false">
      <c r="A27" s="17" t="s">
        <v>65</v>
      </c>
      <c r="B27" s="17" t="s">
        <v>72</v>
      </c>
      <c r="C27" s="18" t="s">
        <v>73</v>
      </c>
      <c r="D27" s="19" t="s">
        <v>28</v>
      </c>
      <c r="E27" s="20" t="n">
        <v>0</v>
      </c>
      <c r="F27" s="21" t="n">
        <f aca="false">IF(D27="Recurring - Monthly",E27*12,E27)</f>
        <v>0</v>
      </c>
      <c r="G27" s="18"/>
    </row>
    <row r="28" customFormat="false" ht="15" hidden="false" customHeight="true" outlineLevel="0" collapsed="false">
      <c r="A28" s="12" t="s">
        <v>65</v>
      </c>
      <c r="B28" s="12" t="s">
        <v>74</v>
      </c>
      <c r="C28" s="13" t="s">
        <v>75</v>
      </c>
      <c r="D28" s="14" t="s">
        <v>28</v>
      </c>
      <c r="E28" s="15" t="n">
        <v>0</v>
      </c>
      <c r="F28" s="16" t="n">
        <f aca="false">IF(D28="Recurring - Monthly",E28*12,E28)</f>
        <v>0</v>
      </c>
      <c r="G28" s="13"/>
    </row>
    <row r="29" customFormat="false" ht="23.25" hidden="false" customHeight="true" outlineLevel="0" collapsed="false">
      <c r="A29" s="17" t="s">
        <v>65</v>
      </c>
      <c r="B29" s="17" t="s">
        <v>76</v>
      </c>
      <c r="C29" s="18" t="s">
        <v>77</v>
      </c>
      <c r="D29" s="19" t="s">
        <v>28</v>
      </c>
      <c r="E29" s="20" t="n">
        <v>0</v>
      </c>
      <c r="F29" s="21" t="n">
        <f aca="false">IF(D29="Recurring - Monthly",E29*12,E29)</f>
        <v>0</v>
      </c>
      <c r="G29" s="18"/>
    </row>
    <row r="30" customFormat="false" ht="15" hidden="false" customHeight="true" outlineLevel="0" collapsed="false">
      <c r="A30" s="12" t="s">
        <v>78</v>
      </c>
      <c r="B30" s="12" t="s">
        <v>79</v>
      </c>
      <c r="C30" s="13" t="s">
        <v>80</v>
      </c>
      <c r="D30" s="14" t="s">
        <v>28</v>
      </c>
      <c r="E30" s="15" t="n">
        <v>0</v>
      </c>
      <c r="F30" s="16" t="n">
        <f aca="false">IF(D30="Recurring - Monthly",E30*12,E30)</f>
        <v>0</v>
      </c>
      <c r="G30" s="13"/>
    </row>
    <row r="31" customFormat="false" ht="15" hidden="false" customHeight="true" outlineLevel="0" collapsed="false">
      <c r="A31" s="17" t="s">
        <v>78</v>
      </c>
      <c r="B31" s="17" t="s">
        <v>81</v>
      </c>
      <c r="C31" s="18" t="s">
        <v>82</v>
      </c>
      <c r="D31" s="19" t="s">
        <v>28</v>
      </c>
      <c r="E31" s="20" t="n">
        <v>0</v>
      </c>
      <c r="F31" s="21" t="n">
        <f aca="false">IF(D31="Recurring - Monthly",E31*12,E31)</f>
        <v>0</v>
      </c>
      <c r="G31" s="18"/>
    </row>
    <row r="32" customFormat="false" ht="23.25" hidden="false" customHeight="true" outlineLevel="0" collapsed="false">
      <c r="A32" s="12" t="s">
        <v>78</v>
      </c>
      <c r="B32" s="12" t="s">
        <v>83</v>
      </c>
      <c r="C32" s="13" t="s">
        <v>84</v>
      </c>
      <c r="D32" s="14" t="s">
        <v>28</v>
      </c>
      <c r="E32" s="15" t="n">
        <v>0</v>
      </c>
      <c r="F32" s="16" t="n">
        <f aca="false">IF(D32="Recurring - Monthly",E32*12,E32)</f>
        <v>0</v>
      </c>
      <c r="G32" s="13"/>
    </row>
    <row r="33" customFormat="false" ht="15" hidden="false" customHeight="true" outlineLevel="0" collapsed="false">
      <c r="A33" s="17" t="s">
        <v>78</v>
      </c>
      <c r="B33" s="17" t="s">
        <v>85</v>
      </c>
      <c r="C33" s="18" t="s">
        <v>86</v>
      </c>
      <c r="D33" s="19" t="s">
        <v>28</v>
      </c>
      <c r="E33" s="20" t="n">
        <v>0</v>
      </c>
      <c r="F33" s="21" t="n">
        <f aca="false">IF(D33="Recurring - Monthly",E33*12,E33)</f>
        <v>0</v>
      </c>
      <c r="G33" s="18"/>
    </row>
    <row r="34" customFormat="false" ht="23.25" hidden="false" customHeight="true" outlineLevel="0" collapsed="false">
      <c r="A34" s="12" t="s">
        <v>78</v>
      </c>
      <c r="B34" s="12" t="s">
        <v>87</v>
      </c>
      <c r="C34" s="13" t="s">
        <v>88</v>
      </c>
      <c r="D34" s="14" t="s">
        <v>28</v>
      </c>
      <c r="E34" s="15" t="n">
        <v>0</v>
      </c>
      <c r="F34" s="16" t="n">
        <f aca="false">IF(D34="Recurring - Monthly",E34*12,E34)</f>
        <v>0</v>
      </c>
      <c r="G34" s="13"/>
    </row>
    <row r="35" customFormat="false" ht="15" hidden="false" customHeight="true" outlineLevel="0" collapsed="false">
      <c r="A35" s="17" t="s">
        <v>78</v>
      </c>
      <c r="B35" s="17" t="s">
        <v>89</v>
      </c>
      <c r="C35" s="18" t="s">
        <v>90</v>
      </c>
      <c r="D35" s="19" t="s">
        <v>28</v>
      </c>
      <c r="E35" s="20" t="n">
        <v>0</v>
      </c>
      <c r="F35" s="21" t="n">
        <f aca="false">IF(D35="Recurring - Monthly",E35*12,E35)</f>
        <v>0</v>
      </c>
      <c r="G35" s="18"/>
    </row>
    <row r="36" customFormat="false" ht="15" hidden="false" customHeight="true" outlineLevel="0" collapsed="false">
      <c r="A36" s="12" t="s">
        <v>78</v>
      </c>
      <c r="B36" s="12" t="s">
        <v>91</v>
      </c>
      <c r="C36" s="13" t="s">
        <v>92</v>
      </c>
      <c r="D36" s="14" t="s">
        <v>28</v>
      </c>
      <c r="E36" s="15" t="n">
        <v>0</v>
      </c>
      <c r="F36" s="16" t="n">
        <f aca="false">IF(D36="Recurring - Monthly",E36*12,E36)</f>
        <v>0</v>
      </c>
      <c r="G36" s="13"/>
    </row>
    <row r="37" customFormat="false" ht="15" hidden="false" customHeight="true" outlineLevel="0" collapsed="false">
      <c r="A37" s="17" t="s">
        <v>78</v>
      </c>
      <c r="B37" s="17" t="s">
        <v>93</v>
      </c>
      <c r="C37" s="18" t="s">
        <v>94</v>
      </c>
      <c r="D37" s="19" t="s">
        <v>28</v>
      </c>
      <c r="E37" s="20" t="n">
        <v>0</v>
      </c>
      <c r="F37" s="21" t="n">
        <f aca="false">IF(D37="Recurring - Monthly",E37*12,E37)</f>
        <v>0</v>
      </c>
      <c r="G37" s="18"/>
    </row>
    <row r="38" customFormat="false" ht="23.25" hidden="false" customHeight="true" outlineLevel="0" collapsed="false">
      <c r="A38" s="12" t="s">
        <v>95</v>
      </c>
      <c r="B38" s="12" t="s">
        <v>96</v>
      </c>
      <c r="C38" s="13" t="s">
        <v>97</v>
      </c>
      <c r="D38" s="14" t="s">
        <v>28</v>
      </c>
      <c r="E38" s="15" t="n">
        <v>0</v>
      </c>
      <c r="F38" s="16" t="n">
        <f aca="false">IF(D38="Recurring - Monthly",E38*12,E38)</f>
        <v>0</v>
      </c>
      <c r="G38" s="13"/>
    </row>
    <row r="39" customFormat="false" ht="23.25" hidden="false" customHeight="true" outlineLevel="0" collapsed="false">
      <c r="A39" s="17" t="s">
        <v>95</v>
      </c>
      <c r="B39" s="17" t="s">
        <v>98</v>
      </c>
      <c r="C39" s="18" t="s">
        <v>99</v>
      </c>
      <c r="D39" s="19" t="s">
        <v>28</v>
      </c>
      <c r="E39" s="20" t="n">
        <v>0</v>
      </c>
      <c r="F39" s="21" t="n">
        <f aca="false">IF(D39="Recurring - Monthly",E39*12,E39)</f>
        <v>0</v>
      </c>
      <c r="G39" s="18"/>
    </row>
    <row r="40" customFormat="false" ht="23.25" hidden="false" customHeight="true" outlineLevel="0" collapsed="false">
      <c r="A40" s="12" t="s">
        <v>95</v>
      </c>
      <c r="B40" s="12" t="s">
        <v>100</v>
      </c>
      <c r="C40" s="13" t="s">
        <v>101</v>
      </c>
      <c r="D40" s="14" t="s">
        <v>28</v>
      </c>
      <c r="E40" s="15" t="n">
        <v>0</v>
      </c>
      <c r="F40" s="16" t="n">
        <f aca="false">IF(D40="Recurring - Monthly",E40*12,E40)</f>
        <v>0</v>
      </c>
      <c r="G40" s="13"/>
    </row>
    <row r="41" customFormat="false" ht="23.25" hidden="false" customHeight="true" outlineLevel="0" collapsed="false">
      <c r="A41" s="17" t="s">
        <v>95</v>
      </c>
      <c r="B41" s="17" t="s">
        <v>102</v>
      </c>
      <c r="C41" s="18" t="s">
        <v>103</v>
      </c>
      <c r="D41" s="19" t="s">
        <v>28</v>
      </c>
      <c r="E41" s="20" t="n">
        <v>0</v>
      </c>
      <c r="F41" s="21" t="n">
        <f aca="false">IF(D41="Recurring - Monthly",E41*12,E41)</f>
        <v>0</v>
      </c>
      <c r="G41" s="18"/>
    </row>
    <row r="42" customFormat="false" ht="23.25" hidden="false" customHeight="true" outlineLevel="0" collapsed="false">
      <c r="A42" s="12" t="s">
        <v>104</v>
      </c>
      <c r="B42" s="12" t="s">
        <v>105</v>
      </c>
      <c r="C42" s="13" t="s">
        <v>106</v>
      </c>
      <c r="D42" s="14" t="s">
        <v>28</v>
      </c>
      <c r="E42" s="15" t="n">
        <v>0</v>
      </c>
      <c r="F42" s="16" t="n">
        <f aca="false">IF(D42="Recurring - Monthly",E42*12,E42)</f>
        <v>0</v>
      </c>
      <c r="G42" s="13"/>
    </row>
    <row r="43" customFormat="false" ht="23.25" hidden="false" customHeight="true" outlineLevel="0" collapsed="false">
      <c r="A43" s="17" t="s">
        <v>104</v>
      </c>
      <c r="B43" s="17" t="s">
        <v>107</v>
      </c>
      <c r="C43" s="18" t="s">
        <v>108</v>
      </c>
      <c r="D43" s="19" t="s">
        <v>28</v>
      </c>
      <c r="E43" s="20" t="n">
        <v>0</v>
      </c>
      <c r="F43" s="21" t="n">
        <f aca="false">IF(D43="Recurring - Monthly",E43*12,E43)</f>
        <v>0</v>
      </c>
      <c r="G43" s="18"/>
    </row>
    <row r="44" customFormat="false" ht="23.25" hidden="false" customHeight="true" outlineLevel="0" collapsed="false">
      <c r="A44" s="12" t="s">
        <v>104</v>
      </c>
      <c r="B44" s="12" t="s">
        <v>109</v>
      </c>
      <c r="C44" s="13" t="s">
        <v>110</v>
      </c>
      <c r="D44" s="14" t="s">
        <v>28</v>
      </c>
      <c r="E44" s="15" t="n">
        <v>0</v>
      </c>
      <c r="F44" s="16" t="n">
        <f aca="false">IF(D44="Recurring - Monthly",E44*12,E44)</f>
        <v>0</v>
      </c>
      <c r="G44" s="13"/>
    </row>
    <row r="45" customFormat="false" ht="23.25" hidden="false" customHeight="true" outlineLevel="0" collapsed="false">
      <c r="A45" s="17" t="s">
        <v>104</v>
      </c>
      <c r="B45" s="17" t="s">
        <v>111</v>
      </c>
      <c r="C45" s="18" t="s">
        <v>112</v>
      </c>
      <c r="D45" s="19" t="s">
        <v>28</v>
      </c>
      <c r="E45" s="20" t="n">
        <v>0</v>
      </c>
      <c r="F45" s="21" t="n">
        <f aca="false">IF(D45="Recurring - Monthly",E45*12,E45)</f>
        <v>0</v>
      </c>
      <c r="G45" s="18"/>
    </row>
    <row r="46" customFormat="false" ht="23.25" hidden="false" customHeight="true" outlineLevel="0" collapsed="false">
      <c r="A46" s="12" t="s">
        <v>113</v>
      </c>
      <c r="B46" s="12" t="s">
        <v>114</v>
      </c>
      <c r="C46" s="13" t="s">
        <v>115</v>
      </c>
      <c r="D46" s="14" t="s">
        <v>28</v>
      </c>
      <c r="E46" s="15" t="n">
        <v>0</v>
      </c>
      <c r="F46" s="16" t="n">
        <f aca="false">IF(D46="Recurring - Monthly",E46*12,E46)</f>
        <v>0</v>
      </c>
      <c r="G46" s="13"/>
    </row>
    <row r="47" customFormat="false" ht="15" hidden="false" customHeight="true" outlineLevel="0" collapsed="false">
      <c r="A47" s="17" t="s">
        <v>113</v>
      </c>
      <c r="B47" s="17" t="s">
        <v>116</v>
      </c>
      <c r="C47" s="18" t="s">
        <v>117</v>
      </c>
      <c r="D47" s="19" t="s">
        <v>28</v>
      </c>
      <c r="E47" s="20" t="n">
        <v>0</v>
      </c>
      <c r="F47" s="21" t="n">
        <f aca="false">IF(D47="Recurring - Monthly",E47*12,E47)</f>
        <v>0</v>
      </c>
      <c r="G47" s="18"/>
    </row>
    <row r="48" customFormat="false" ht="23.25" hidden="false" customHeight="true" outlineLevel="0" collapsed="false">
      <c r="A48" s="12" t="s">
        <v>113</v>
      </c>
      <c r="B48" s="12" t="s">
        <v>118</v>
      </c>
      <c r="C48" s="13" t="s">
        <v>119</v>
      </c>
      <c r="D48" s="14" t="s">
        <v>28</v>
      </c>
      <c r="E48" s="15" t="n">
        <v>0</v>
      </c>
      <c r="F48" s="16" t="n">
        <f aca="false">IF(D48="Recurring - Monthly",E48*12,E48)</f>
        <v>0</v>
      </c>
      <c r="G48" s="13"/>
    </row>
    <row r="49" customFormat="false" ht="15" hidden="false" customHeight="true" outlineLevel="0" collapsed="false">
      <c r="A49" s="17" t="s">
        <v>113</v>
      </c>
      <c r="B49" s="17" t="s">
        <v>120</v>
      </c>
      <c r="C49" s="18" t="s">
        <v>121</v>
      </c>
      <c r="D49" s="19" t="s">
        <v>28</v>
      </c>
      <c r="E49" s="20" t="n">
        <v>0</v>
      </c>
      <c r="F49" s="21" t="n">
        <f aca="false">IF(D49="Recurring - Monthly",E49*12,E49)</f>
        <v>0</v>
      </c>
      <c r="G49" s="18"/>
    </row>
    <row r="50" customFormat="false" ht="23.25" hidden="false" customHeight="true" outlineLevel="0" collapsed="false">
      <c r="A50" s="12" t="s">
        <v>122</v>
      </c>
      <c r="B50" s="12" t="s">
        <v>123</v>
      </c>
      <c r="C50" s="13" t="s">
        <v>124</v>
      </c>
      <c r="D50" s="14" t="s">
        <v>28</v>
      </c>
      <c r="E50" s="15" t="n">
        <v>0</v>
      </c>
      <c r="F50" s="16" t="n">
        <f aca="false">IF(D50="Recurring - Monthly",E50*12,E50)</f>
        <v>0</v>
      </c>
      <c r="G50" s="13"/>
    </row>
    <row r="51" customFormat="false" ht="23.25" hidden="false" customHeight="true" outlineLevel="0" collapsed="false">
      <c r="A51" s="17" t="s">
        <v>122</v>
      </c>
      <c r="B51" s="17" t="s">
        <v>125</v>
      </c>
      <c r="C51" s="18" t="s">
        <v>126</v>
      </c>
      <c r="D51" s="19" t="s">
        <v>28</v>
      </c>
      <c r="E51" s="20" t="n">
        <v>0</v>
      </c>
      <c r="F51" s="21" t="n">
        <f aca="false">IF(D51="Recurring - Monthly",E51*12,E51)</f>
        <v>0</v>
      </c>
      <c r="G51" s="18"/>
    </row>
    <row r="52" customFormat="false" ht="15" hidden="false" customHeight="true" outlineLevel="0" collapsed="false">
      <c r="A52" s="12" t="s">
        <v>122</v>
      </c>
      <c r="B52" s="12" t="s">
        <v>127</v>
      </c>
      <c r="C52" s="13" t="s">
        <v>128</v>
      </c>
      <c r="D52" s="14" t="s">
        <v>28</v>
      </c>
      <c r="E52" s="15" t="n">
        <v>0</v>
      </c>
      <c r="F52" s="16" t="n">
        <f aca="false">IF(D52="Recurring - Monthly",E52*12,E52)</f>
        <v>0</v>
      </c>
      <c r="G52" s="13"/>
    </row>
    <row r="53" customFormat="false" ht="23.25" hidden="false" customHeight="true" outlineLevel="0" collapsed="false">
      <c r="A53" s="17" t="s">
        <v>122</v>
      </c>
      <c r="B53" s="17" t="s">
        <v>129</v>
      </c>
      <c r="C53" s="18" t="s">
        <v>130</v>
      </c>
      <c r="D53" s="19" t="s">
        <v>28</v>
      </c>
      <c r="E53" s="20" t="n">
        <v>0</v>
      </c>
      <c r="F53" s="21" t="n">
        <f aca="false">IF(D53="Recurring - Monthly",E53*12,E53)</f>
        <v>0</v>
      </c>
      <c r="G53" s="18"/>
    </row>
    <row r="54" customFormat="false" ht="23.25" hidden="false" customHeight="true" outlineLevel="0" collapsed="false">
      <c r="A54" s="12" t="s">
        <v>131</v>
      </c>
      <c r="B54" s="12" t="s">
        <v>132</v>
      </c>
      <c r="C54" s="13" t="s">
        <v>133</v>
      </c>
      <c r="D54" s="14" t="s">
        <v>28</v>
      </c>
      <c r="E54" s="15" t="n">
        <v>0</v>
      </c>
      <c r="F54" s="16" t="n">
        <f aca="false">IF(D54="Recurring - Monthly",E54*12,E54)</f>
        <v>0</v>
      </c>
      <c r="G54" s="13"/>
    </row>
    <row r="55" customFormat="false" ht="23.25" hidden="false" customHeight="true" outlineLevel="0" collapsed="false">
      <c r="A55" s="17" t="s">
        <v>131</v>
      </c>
      <c r="B55" s="17" t="s">
        <v>134</v>
      </c>
      <c r="C55" s="18" t="s">
        <v>135</v>
      </c>
      <c r="D55" s="19" t="s">
        <v>28</v>
      </c>
      <c r="E55" s="20" t="n">
        <v>0</v>
      </c>
      <c r="F55" s="21" t="n">
        <f aca="false">IF(D55="Recurring - Monthly",E55*12,E55)</f>
        <v>0</v>
      </c>
      <c r="G55" s="18"/>
    </row>
    <row r="56" customFormat="false" ht="15" hidden="false" customHeight="true" outlineLevel="0" collapsed="false">
      <c r="A56" s="12" t="s">
        <v>131</v>
      </c>
      <c r="B56" s="12" t="s">
        <v>136</v>
      </c>
      <c r="C56" s="13" t="s">
        <v>137</v>
      </c>
      <c r="D56" s="14" t="s">
        <v>28</v>
      </c>
      <c r="E56" s="15" t="n">
        <v>0</v>
      </c>
      <c r="F56" s="16" t="n">
        <f aca="false">IF(D56="Recurring - Monthly",E56*12,E56)</f>
        <v>0</v>
      </c>
      <c r="G56" s="13"/>
    </row>
    <row r="57" customFormat="false" ht="23.25" hidden="false" customHeight="true" outlineLevel="0" collapsed="false">
      <c r="A57" s="17" t="s">
        <v>131</v>
      </c>
      <c r="B57" s="17" t="s">
        <v>138</v>
      </c>
      <c r="C57" s="18" t="s">
        <v>139</v>
      </c>
      <c r="D57" s="19" t="s">
        <v>28</v>
      </c>
      <c r="E57" s="20" t="n">
        <v>0</v>
      </c>
      <c r="F57" s="21" t="n">
        <f aca="false">IF(D57="Recurring - Monthly",E57*12,E57)</f>
        <v>0</v>
      </c>
      <c r="G57" s="18"/>
    </row>
    <row r="58" customFormat="false" ht="15" hidden="false" customHeight="true" outlineLevel="0" collapsed="false">
      <c r="A58" s="12" t="s">
        <v>131</v>
      </c>
      <c r="B58" s="12" t="s">
        <v>140</v>
      </c>
      <c r="C58" s="13" t="s">
        <v>141</v>
      </c>
      <c r="D58" s="14" t="s">
        <v>28</v>
      </c>
      <c r="E58" s="15" t="n">
        <v>0</v>
      </c>
      <c r="F58" s="16" t="n">
        <f aca="false">IF(D58="Recurring - Monthly",E58*12,E58)</f>
        <v>0</v>
      </c>
      <c r="G58" s="13"/>
    </row>
    <row r="59" customFormat="false" ht="23.25" hidden="false" customHeight="true" outlineLevel="0" collapsed="false">
      <c r="A59" s="17" t="s">
        <v>142</v>
      </c>
      <c r="B59" s="17" t="s">
        <v>143</v>
      </c>
      <c r="C59" s="18" t="s">
        <v>144</v>
      </c>
      <c r="D59" s="19" t="s">
        <v>28</v>
      </c>
      <c r="E59" s="20" t="n">
        <v>0</v>
      </c>
      <c r="F59" s="21" t="n">
        <f aca="false">IF(D59="Recurring - Monthly",E59*12,E59)</f>
        <v>0</v>
      </c>
      <c r="G59" s="18"/>
    </row>
    <row r="60" customFormat="false" ht="15" hidden="false" customHeight="true" outlineLevel="0" collapsed="false">
      <c r="A60" s="12" t="s">
        <v>142</v>
      </c>
      <c r="B60" s="12" t="s">
        <v>145</v>
      </c>
      <c r="C60" s="13" t="s">
        <v>146</v>
      </c>
      <c r="D60" s="14" t="s">
        <v>28</v>
      </c>
      <c r="E60" s="15" t="n">
        <v>0</v>
      </c>
      <c r="F60" s="16" t="n">
        <f aca="false">IF(D60="Recurring - Monthly",E60*12,E60)</f>
        <v>0</v>
      </c>
      <c r="G60" s="13"/>
    </row>
    <row r="61" customFormat="false" ht="23.25" hidden="false" customHeight="true" outlineLevel="0" collapsed="false">
      <c r="A61" s="17" t="s">
        <v>142</v>
      </c>
      <c r="B61" s="17" t="s">
        <v>147</v>
      </c>
      <c r="C61" s="18" t="s">
        <v>148</v>
      </c>
      <c r="D61" s="19" t="s">
        <v>28</v>
      </c>
      <c r="E61" s="20" t="n">
        <v>0</v>
      </c>
      <c r="F61" s="21" t="n">
        <f aca="false">IF(D61="Recurring - Monthly",E61*12,E61)</f>
        <v>0</v>
      </c>
      <c r="G61" s="18"/>
    </row>
    <row r="62" customFormat="false" ht="15" hidden="false" customHeight="true" outlineLevel="0" collapsed="false">
      <c r="A62" s="12" t="s">
        <v>142</v>
      </c>
      <c r="B62" s="12" t="s">
        <v>149</v>
      </c>
      <c r="C62" s="13" t="s">
        <v>150</v>
      </c>
      <c r="D62" s="14" t="s">
        <v>28</v>
      </c>
      <c r="E62" s="15" t="n">
        <v>0</v>
      </c>
      <c r="F62" s="16" t="n">
        <f aca="false">IF(D62="Recurring - Monthly",E62*12,E62)</f>
        <v>0</v>
      </c>
      <c r="G62" s="13"/>
    </row>
    <row r="63" customFormat="false" ht="23.25" hidden="false" customHeight="true" outlineLevel="0" collapsed="false">
      <c r="A63" s="17" t="s">
        <v>142</v>
      </c>
      <c r="B63" s="17" t="s">
        <v>151</v>
      </c>
      <c r="C63" s="18" t="s">
        <v>152</v>
      </c>
      <c r="D63" s="19" t="s">
        <v>28</v>
      </c>
      <c r="E63" s="20" t="n">
        <v>0</v>
      </c>
      <c r="F63" s="21" t="n">
        <f aca="false">IF(D63="Recurring - Monthly",E63*12,E63)</f>
        <v>0</v>
      </c>
      <c r="G63" s="18"/>
    </row>
    <row r="64" customFormat="false" ht="23.25" hidden="false" customHeight="true" outlineLevel="0" collapsed="false">
      <c r="A64" s="12" t="s">
        <v>153</v>
      </c>
      <c r="B64" s="12" t="s">
        <v>154</v>
      </c>
      <c r="C64" s="13" t="s">
        <v>155</v>
      </c>
      <c r="D64" s="14" t="s">
        <v>28</v>
      </c>
      <c r="E64" s="15" t="n">
        <v>0</v>
      </c>
      <c r="F64" s="16" t="n">
        <f aca="false">IF(D64="Recurring - Monthly",E64*12,E64)</f>
        <v>0</v>
      </c>
      <c r="G64" s="13"/>
    </row>
    <row r="65" customFormat="false" ht="23.25" hidden="false" customHeight="true" outlineLevel="0" collapsed="false">
      <c r="A65" s="17" t="s">
        <v>153</v>
      </c>
      <c r="B65" s="17" t="s">
        <v>156</v>
      </c>
      <c r="C65" s="18" t="s">
        <v>157</v>
      </c>
      <c r="D65" s="19" t="s">
        <v>28</v>
      </c>
      <c r="E65" s="20" t="n">
        <v>0</v>
      </c>
      <c r="F65" s="21" t="n">
        <f aca="false">IF(D65="Recurring - Monthly",E65*12,E65)</f>
        <v>0</v>
      </c>
      <c r="G65" s="18"/>
    </row>
    <row r="66" customFormat="false" ht="23.25" hidden="false" customHeight="true" outlineLevel="0" collapsed="false">
      <c r="A66" s="12" t="s">
        <v>153</v>
      </c>
      <c r="B66" s="12" t="s">
        <v>158</v>
      </c>
      <c r="C66" s="13" t="s">
        <v>159</v>
      </c>
      <c r="D66" s="14" t="s">
        <v>28</v>
      </c>
      <c r="E66" s="15" t="n">
        <v>0</v>
      </c>
      <c r="F66" s="16" t="n">
        <f aca="false">IF(D66="Recurring - Monthly",E66*12,E66)</f>
        <v>0</v>
      </c>
      <c r="G66" s="13"/>
    </row>
    <row r="67" customFormat="false" ht="23.25" hidden="false" customHeight="true" outlineLevel="0" collapsed="false">
      <c r="A67" s="17" t="s">
        <v>160</v>
      </c>
      <c r="B67" s="17" t="s">
        <v>161</v>
      </c>
      <c r="C67" s="18" t="s">
        <v>162</v>
      </c>
      <c r="D67" s="19" t="s">
        <v>28</v>
      </c>
      <c r="E67" s="20" t="n">
        <v>0</v>
      </c>
      <c r="F67" s="21" t="n">
        <f aca="false">IF(D67="Recurring - Monthly",E67*12,E67)</f>
        <v>0</v>
      </c>
      <c r="G67" s="18"/>
    </row>
    <row r="68" customFormat="false" ht="23.25" hidden="false" customHeight="true" outlineLevel="0" collapsed="false">
      <c r="A68" s="12" t="s">
        <v>160</v>
      </c>
      <c r="B68" s="12" t="s">
        <v>163</v>
      </c>
      <c r="C68" s="13" t="s">
        <v>164</v>
      </c>
      <c r="D68" s="14" t="s">
        <v>28</v>
      </c>
      <c r="E68" s="15" t="n">
        <v>0</v>
      </c>
      <c r="F68" s="16" t="n">
        <f aca="false">IF(D68="Recurring - Monthly",E68*12,E68)</f>
        <v>0</v>
      </c>
      <c r="G68" s="13"/>
    </row>
    <row r="69" customFormat="false" ht="23.25" hidden="false" customHeight="true" outlineLevel="0" collapsed="false">
      <c r="A69" s="17" t="s">
        <v>160</v>
      </c>
      <c r="B69" s="17" t="s">
        <v>165</v>
      </c>
      <c r="C69" s="18" t="s">
        <v>166</v>
      </c>
      <c r="D69" s="19" t="s">
        <v>28</v>
      </c>
      <c r="E69" s="20" t="n">
        <v>0</v>
      </c>
      <c r="F69" s="21" t="n">
        <f aca="false">IF(D69="Recurring - Monthly",E69*12,E69)</f>
        <v>0</v>
      </c>
      <c r="G69" s="18"/>
    </row>
    <row r="70" customFormat="false" ht="23.25" hidden="false" customHeight="true" outlineLevel="0" collapsed="false">
      <c r="A70" s="12" t="s">
        <v>167</v>
      </c>
      <c r="B70" s="12" t="s">
        <v>168</v>
      </c>
      <c r="C70" s="13" t="s">
        <v>169</v>
      </c>
      <c r="D70" s="14" t="s">
        <v>28</v>
      </c>
      <c r="E70" s="15" t="n">
        <v>0</v>
      </c>
      <c r="F70" s="16" t="n">
        <f aca="false">IF(D70="Recurring - Monthly",E70*12,E70)</f>
        <v>0</v>
      </c>
      <c r="G70" s="13"/>
    </row>
  </sheetData>
  <dataValidations count="1">
    <dataValidation allowBlank="false" errorStyle="stop" operator="between" showDropDown="false" showErrorMessage="false" showInputMessage="false" sqref="D5:D70" type="list">
      <formula1>"One-Time,Recurring - Monthly,Recurring - Annual"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30"/>
    <col collapsed="false" customWidth="true" hidden="false" outlineLevel="0" max="3" min="3" style="0" width="42"/>
    <col collapsed="false" customWidth="true" hidden="false" outlineLevel="0" max="4" min="4" style="0" width="40"/>
    <col collapsed="false" customWidth="true" hidden="false" outlineLevel="0" max="5" min="5" style="0" width="20"/>
    <col collapsed="false" customWidth="true" hidden="false" outlineLevel="0" max="6" min="6" style="0" width="12"/>
    <col collapsed="false" customWidth="true" hidden="false" outlineLevel="0" max="7" min="7" style="0" width="38"/>
    <col collapsed="false" customWidth="true" hidden="false" outlineLevel="0" max="9" min="9" style="0" width="26"/>
    <col collapsed="false" customWidth="true" hidden="false" outlineLevel="0" max="10" min="10" style="0" width="18"/>
  </cols>
  <sheetData>
    <row r="1" customFormat="false" ht="21.75" hidden="false" customHeight="true" outlineLevel="0" collapsed="false">
      <c r="A1" s="22" t="s">
        <v>170</v>
      </c>
    </row>
    <row r="2" customFormat="false" ht="25.5" hidden="false" customHeight="true" outlineLevel="0" collapsed="false">
      <c r="A2" s="23" t="s">
        <v>171</v>
      </c>
    </row>
    <row r="4" customFormat="false" ht="31.5" hidden="false" customHeight="true" outlineLevel="0" collapsed="false">
      <c r="A4" s="6" t="s">
        <v>14</v>
      </c>
      <c r="B4" s="6" t="s">
        <v>172</v>
      </c>
      <c r="C4" s="6" t="s">
        <v>16</v>
      </c>
      <c r="D4" s="6" t="s">
        <v>173</v>
      </c>
      <c r="E4" s="6" t="s">
        <v>174</v>
      </c>
      <c r="F4" s="6" t="s">
        <v>175</v>
      </c>
      <c r="G4" s="6" t="s">
        <v>20</v>
      </c>
      <c r="I4" s="24" t="s">
        <v>14</v>
      </c>
      <c r="J4" s="24" t="s">
        <v>176</v>
      </c>
    </row>
    <row r="5" customFormat="false" ht="23.85" hidden="false" customHeight="false" outlineLevel="0" collapsed="false">
      <c r="A5" s="7" t="s">
        <v>177</v>
      </c>
      <c r="B5" s="7" t="s">
        <v>178</v>
      </c>
      <c r="C5" s="8" t="s">
        <v>179</v>
      </c>
      <c r="D5" s="8" t="s">
        <v>180</v>
      </c>
      <c r="E5" s="25" t="n">
        <v>54000</v>
      </c>
      <c r="F5" s="9" t="s">
        <v>181</v>
      </c>
      <c r="G5" s="8" t="s">
        <v>182</v>
      </c>
      <c r="I5" s="26" t="s">
        <v>177</v>
      </c>
      <c r="J5" s="27" t="n">
        <f aca="false">SUMIFS($E$5:$E$27,$A$5:$A$27,I5)</f>
        <v>54000</v>
      </c>
    </row>
    <row r="6" customFormat="false" ht="23.85" hidden="false" customHeight="false" outlineLevel="0" collapsed="false">
      <c r="A6" s="12" t="s">
        <v>177</v>
      </c>
      <c r="B6" s="12" t="s">
        <v>183</v>
      </c>
      <c r="C6" s="13" t="s">
        <v>184</v>
      </c>
      <c r="D6" s="13" t="s">
        <v>185</v>
      </c>
      <c r="E6" s="28" t="n">
        <v>0</v>
      </c>
      <c r="F6" s="14" t="s">
        <v>186</v>
      </c>
      <c r="G6" s="13"/>
      <c r="I6" s="29" t="s">
        <v>187</v>
      </c>
      <c r="J6" s="30" t="n">
        <f aca="false">SUMIFS($E$5:$E$27,$A$5:$A$27,I6)</f>
        <v>0</v>
      </c>
    </row>
    <row r="7" customFormat="false" ht="23.85" hidden="false" customHeight="false" outlineLevel="0" collapsed="false">
      <c r="A7" s="17" t="s">
        <v>177</v>
      </c>
      <c r="B7" s="17" t="s">
        <v>188</v>
      </c>
      <c r="C7" s="18" t="s">
        <v>189</v>
      </c>
      <c r="D7" s="18" t="s">
        <v>190</v>
      </c>
      <c r="E7" s="31" t="n">
        <v>0</v>
      </c>
      <c r="F7" s="19" t="s">
        <v>186</v>
      </c>
      <c r="G7" s="18"/>
      <c r="I7" s="26" t="s">
        <v>191</v>
      </c>
      <c r="J7" s="27" t="n">
        <f aca="false">SUMIFS($E$5:$E$27,$A$5:$A$27,I7)</f>
        <v>0</v>
      </c>
    </row>
    <row r="8" customFormat="false" ht="23.85" hidden="false" customHeight="false" outlineLevel="0" collapsed="false">
      <c r="A8" s="12" t="s">
        <v>177</v>
      </c>
      <c r="B8" s="12" t="s">
        <v>192</v>
      </c>
      <c r="C8" s="13" t="s">
        <v>193</v>
      </c>
      <c r="D8" s="13" t="s">
        <v>194</v>
      </c>
      <c r="E8" s="28" t="n">
        <v>0</v>
      </c>
      <c r="F8" s="14" t="s">
        <v>186</v>
      </c>
      <c r="G8" s="13"/>
      <c r="I8" s="29" t="s">
        <v>195</v>
      </c>
      <c r="J8" s="30" t="n">
        <f aca="false">SUMIFS($E$5:$E$27,$A$5:$A$27,I8)</f>
        <v>0</v>
      </c>
    </row>
    <row r="9" customFormat="false" ht="23.85" hidden="false" customHeight="false" outlineLevel="0" collapsed="false">
      <c r="A9" s="17" t="s">
        <v>187</v>
      </c>
      <c r="B9" s="17" t="s">
        <v>196</v>
      </c>
      <c r="C9" s="18" t="s">
        <v>197</v>
      </c>
      <c r="D9" s="18" t="s">
        <v>198</v>
      </c>
      <c r="E9" s="31" t="n">
        <v>0</v>
      </c>
      <c r="F9" s="19" t="s">
        <v>186</v>
      </c>
      <c r="G9" s="18"/>
      <c r="I9" s="26" t="s">
        <v>199</v>
      </c>
      <c r="J9" s="27" t="n">
        <f aca="false">SUMIFS($E$5:$E$27,$A$5:$A$27,I9)</f>
        <v>0</v>
      </c>
    </row>
    <row r="10" customFormat="false" ht="23.85" hidden="false" customHeight="false" outlineLevel="0" collapsed="false">
      <c r="A10" s="12" t="s">
        <v>187</v>
      </c>
      <c r="B10" s="12" t="s">
        <v>200</v>
      </c>
      <c r="C10" s="13" t="s">
        <v>201</v>
      </c>
      <c r="D10" s="13" t="s">
        <v>202</v>
      </c>
      <c r="E10" s="28" t="n">
        <v>0</v>
      </c>
      <c r="F10" s="14" t="s">
        <v>186</v>
      </c>
      <c r="G10" s="13"/>
      <c r="I10" s="29" t="s">
        <v>203</v>
      </c>
      <c r="J10" s="30" t="n">
        <f aca="false">SUMIFS($E$5:$E$27,$A$5:$A$27,I10)</f>
        <v>0</v>
      </c>
    </row>
    <row r="11" customFormat="false" ht="23.85" hidden="false" customHeight="false" outlineLevel="0" collapsed="false">
      <c r="A11" s="17" t="s">
        <v>187</v>
      </c>
      <c r="B11" s="17" t="s">
        <v>204</v>
      </c>
      <c r="C11" s="18" t="s">
        <v>205</v>
      </c>
      <c r="D11" s="18" t="s">
        <v>206</v>
      </c>
      <c r="E11" s="31" t="n">
        <v>0</v>
      </c>
      <c r="F11" s="19" t="s">
        <v>186</v>
      </c>
      <c r="G11" s="18"/>
      <c r="I11" s="26" t="s">
        <v>207</v>
      </c>
      <c r="J11" s="27" t="n">
        <f aca="false">SUMIFS($E$5:$E$27,$A$5:$A$27,I11)</f>
        <v>0</v>
      </c>
    </row>
    <row r="12" customFormat="false" ht="23.85" hidden="false" customHeight="false" outlineLevel="0" collapsed="false">
      <c r="A12" s="12" t="s">
        <v>187</v>
      </c>
      <c r="B12" s="12" t="s">
        <v>208</v>
      </c>
      <c r="C12" s="13" t="s">
        <v>209</v>
      </c>
      <c r="D12" s="13" t="s">
        <v>210</v>
      </c>
      <c r="E12" s="28" t="n">
        <v>0</v>
      </c>
      <c r="F12" s="14" t="s">
        <v>186</v>
      </c>
      <c r="G12" s="13"/>
    </row>
    <row r="13" customFormat="false" ht="23.85" hidden="false" customHeight="false" outlineLevel="0" collapsed="false">
      <c r="A13" s="17" t="s">
        <v>191</v>
      </c>
      <c r="B13" s="17" t="s">
        <v>211</v>
      </c>
      <c r="C13" s="18" t="s">
        <v>212</v>
      </c>
      <c r="D13" s="18" t="s">
        <v>213</v>
      </c>
      <c r="E13" s="31" t="n">
        <v>0</v>
      </c>
      <c r="F13" s="19" t="s">
        <v>186</v>
      </c>
      <c r="G13" s="18"/>
    </row>
    <row r="14" customFormat="false" ht="23.85" hidden="false" customHeight="false" outlineLevel="0" collapsed="false">
      <c r="A14" s="12" t="s">
        <v>191</v>
      </c>
      <c r="B14" s="12" t="s">
        <v>214</v>
      </c>
      <c r="C14" s="13" t="s">
        <v>215</v>
      </c>
      <c r="D14" s="13" t="s">
        <v>216</v>
      </c>
      <c r="E14" s="28" t="n">
        <v>0</v>
      </c>
      <c r="F14" s="14" t="s">
        <v>186</v>
      </c>
      <c r="G14" s="13"/>
    </row>
    <row r="15" customFormat="false" ht="23.85" hidden="false" customHeight="false" outlineLevel="0" collapsed="false">
      <c r="A15" s="17" t="s">
        <v>191</v>
      </c>
      <c r="B15" s="17" t="s">
        <v>217</v>
      </c>
      <c r="C15" s="18" t="s">
        <v>218</v>
      </c>
      <c r="D15" s="18" t="s">
        <v>219</v>
      </c>
      <c r="E15" s="31" t="n">
        <v>0</v>
      </c>
      <c r="F15" s="19" t="s">
        <v>186</v>
      </c>
      <c r="G15" s="18"/>
    </row>
    <row r="16" customFormat="false" ht="23.85" hidden="false" customHeight="false" outlineLevel="0" collapsed="false">
      <c r="A16" s="12" t="s">
        <v>191</v>
      </c>
      <c r="B16" s="12" t="s">
        <v>220</v>
      </c>
      <c r="C16" s="13" t="s">
        <v>221</v>
      </c>
      <c r="D16" s="13" t="s">
        <v>222</v>
      </c>
      <c r="E16" s="28" t="n">
        <v>0</v>
      </c>
      <c r="F16" s="14" t="s">
        <v>186</v>
      </c>
      <c r="G16" s="13"/>
    </row>
    <row r="17" customFormat="false" ht="23.85" hidden="false" customHeight="false" outlineLevel="0" collapsed="false">
      <c r="A17" s="17" t="s">
        <v>195</v>
      </c>
      <c r="B17" s="17" t="s">
        <v>223</v>
      </c>
      <c r="C17" s="18" t="s">
        <v>224</v>
      </c>
      <c r="D17" s="18" t="s">
        <v>225</v>
      </c>
      <c r="E17" s="31" t="n">
        <v>0</v>
      </c>
      <c r="F17" s="19" t="s">
        <v>186</v>
      </c>
      <c r="G17" s="18"/>
    </row>
    <row r="18" customFormat="false" ht="23.85" hidden="false" customHeight="false" outlineLevel="0" collapsed="false">
      <c r="A18" s="12" t="s">
        <v>195</v>
      </c>
      <c r="B18" s="12" t="s">
        <v>226</v>
      </c>
      <c r="C18" s="13" t="s">
        <v>227</v>
      </c>
      <c r="D18" s="13" t="s">
        <v>228</v>
      </c>
      <c r="E18" s="28" t="n">
        <v>0</v>
      </c>
      <c r="F18" s="14" t="s">
        <v>186</v>
      </c>
      <c r="G18" s="13"/>
    </row>
    <row r="19" customFormat="false" ht="35.05" hidden="false" customHeight="false" outlineLevel="0" collapsed="false">
      <c r="A19" s="17" t="s">
        <v>195</v>
      </c>
      <c r="B19" s="17" t="s">
        <v>229</v>
      </c>
      <c r="C19" s="18" t="s">
        <v>230</v>
      </c>
      <c r="D19" s="18" t="s">
        <v>231</v>
      </c>
      <c r="E19" s="31" t="n">
        <v>0</v>
      </c>
      <c r="F19" s="19" t="s">
        <v>186</v>
      </c>
      <c r="G19" s="18"/>
    </row>
    <row r="20" customFormat="false" ht="23.85" hidden="false" customHeight="false" outlineLevel="0" collapsed="false">
      <c r="A20" s="12" t="s">
        <v>199</v>
      </c>
      <c r="B20" s="12" t="s">
        <v>232</v>
      </c>
      <c r="C20" s="13" t="s">
        <v>233</v>
      </c>
      <c r="D20" s="13" t="s">
        <v>234</v>
      </c>
      <c r="E20" s="28" t="n">
        <v>0</v>
      </c>
      <c r="F20" s="14" t="s">
        <v>186</v>
      </c>
      <c r="G20" s="13"/>
    </row>
    <row r="21" customFormat="false" ht="23.85" hidden="false" customHeight="false" outlineLevel="0" collapsed="false">
      <c r="A21" s="17" t="s">
        <v>199</v>
      </c>
      <c r="B21" s="17" t="s">
        <v>235</v>
      </c>
      <c r="C21" s="18" t="s">
        <v>236</v>
      </c>
      <c r="D21" s="18" t="s">
        <v>237</v>
      </c>
      <c r="E21" s="31" t="n">
        <v>0</v>
      </c>
      <c r="F21" s="19" t="s">
        <v>186</v>
      </c>
      <c r="G21" s="18"/>
    </row>
    <row r="22" customFormat="false" ht="23.85" hidden="false" customHeight="false" outlineLevel="0" collapsed="false">
      <c r="A22" s="12" t="s">
        <v>199</v>
      </c>
      <c r="B22" s="12" t="s">
        <v>238</v>
      </c>
      <c r="C22" s="13" t="s">
        <v>239</v>
      </c>
      <c r="D22" s="13" t="s">
        <v>240</v>
      </c>
      <c r="E22" s="28" t="n">
        <v>0</v>
      </c>
      <c r="F22" s="14" t="s">
        <v>186</v>
      </c>
      <c r="G22" s="13"/>
    </row>
    <row r="23" customFormat="false" ht="23.85" hidden="false" customHeight="false" outlineLevel="0" collapsed="false">
      <c r="A23" s="17" t="s">
        <v>203</v>
      </c>
      <c r="B23" s="17" t="s">
        <v>241</v>
      </c>
      <c r="C23" s="18" t="s">
        <v>242</v>
      </c>
      <c r="D23" s="18" t="s">
        <v>243</v>
      </c>
      <c r="E23" s="31" t="n">
        <v>0</v>
      </c>
      <c r="F23" s="19" t="s">
        <v>186</v>
      </c>
      <c r="G23" s="18"/>
    </row>
    <row r="24" customFormat="false" ht="23.85" hidden="false" customHeight="false" outlineLevel="0" collapsed="false">
      <c r="A24" s="12" t="s">
        <v>203</v>
      </c>
      <c r="B24" s="12" t="s">
        <v>244</v>
      </c>
      <c r="C24" s="13" t="s">
        <v>245</v>
      </c>
      <c r="D24" s="13" t="s">
        <v>246</v>
      </c>
      <c r="E24" s="28" t="n">
        <v>0</v>
      </c>
      <c r="F24" s="14" t="s">
        <v>186</v>
      </c>
      <c r="G24" s="13"/>
    </row>
    <row r="25" customFormat="false" ht="23.85" hidden="false" customHeight="false" outlineLevel="0" collapsed="false">
      <c r="A25" s="17" t="s">
        <v>207</v>
      </c>
      <c r="B25" s="17" t="s">
        <v>247</v>
      </c>
      <c r="C25" s="18" t="s">
        <v>248</v>
      </c>
      <c r="D25" s="18" t="s">
        <v>249</v>
      </c>
      <c r="E25" s="31" t="n">
        <v>0</v>
      </c>
      <c r="F25" s="19" t="s">
        <v>186</v>
      </c>
      <c r="G25" s="18"/>
    </row>
    <row r="26" customFormat="false" ht="23.85" hidden="false" customHeight="false" outlineLevel="0" collapsed="false">
      <c r="A26" s="12" t="s">
        <v>207</v>
      </c>
      <c r="B26" s="12" t="s">
        <v>250</v>
      </c>
      <c r="C26" s="13" t="s">
        <v>251</v>
      </c>
      <c r="D26" s="13" t="s">
        <v>252</v>
      </c>
      <c r="E26" s="28" t="n">
        <v>0</v>
      </c>
      <c r="F26" s="14" t="s">
        <v>186</v>
      </c>
      <c r="G26" s="13"/>
    </row>
    <row r="27" customFormat="false" ht="23.85" hidden="false" customHeight="false" outlineLevel="0" collapsed="false">
      <c r="A27" s="17" t="s">
        <v>207</v>
      </c>
      <c r="B27" s="17" t="s">
        <v>253</v>
      </c>
      <c r="C27" s="18" t="s">
        <v>254</v>
      </c>
      <c r="D27" s="18" t="s">
        <v>255</v>
      </c>
      <c r="E27" s="31" t="n">
        <v>0</v>
      </c>
      <c r="F27" s="19" t="s">
        <v>186</v>
      </c>
      <c r="G27" s="18"/>
    </row>
    <row r="28" customFormat="false" ht="15" hidden="false" customHeight="false" outlineLevel="0" collapsed="false">
      <c r="A28" s="24" t="s">
        <v>256</v>
      </c>
      <c r="B28" s="24"/>
      <c r="C28" s="24"/>
      <c r="D28" s="24"/>
      <c r="E28" s="32" t="n">
        <f aca="false">SUM(E5:E27)</f>
        <v>54000</v>
      </c>
      <c r="F28" s="24"/>
      <c r="G28" s="24"/>
    </row>
  </sheetData>
  <dataValidations count="1">
    <dataValidation allowBlank="false" errorStyle="stop" operator="between" showDropDown="false" showErrorMessage="false" showInputMessage="false" sqref="F5:F27" type="list">
      <formula1>"High,Medium,Low"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20"/>
    <col collapsed="false" customWidth="true" hidden="false" outlineLevel="0" max="3" min="3" style="1" width="22"/>
    <col collapsed="false" customWidth="true" hidden="false" outlineLevel="0" max="4" min="4" style="1" width="20"/>
  </cols>
  <sheetData>
    <row r="1" customFormat="false" ht="21.75" hidden="false" customHeight="true" outlineLevel="0" collapsed="false">
      <c r="A1" s="2" t="s">
        <v>257</v>
      </c>
    </row>
    <row r="2" customFormat="false" ht="15" hidden="false" customHeight="true" outlineLevel="0" collapsed="false">
      <c r="A2" s="3" t="s">
        <v>258</v>
      </c>
    </row>
    <row r="4" customFormat="false" ht="31.5" hidden="false" customHeight="true" outlineLevel="0" collapsed="false">
      <c r="A4" s="6" t="s">
        <v>14</v>
      </c>
      <c r="B4" s="6" t="s">
        <v>259</v>
      </c>
      <c r="C4" s="6" t="s">
        <v>260</v>
      </c>
      <c r="D4" s="6" t="s">
        <v>261</v>
      </c>
    </row>
    <row r="5" customFormat="false" ht="15" hidden="false" customHeight="true" outlineLevel="0" collapsed="false">
      <c r="A5" s="33" t="s">
        <v>21</v>
      </c>
      <c r="B5" s="34" t="n">
        <f aca="false">SUMIFS('Cost Detail'!$F$5:$F$70,'Cost Detail'!$A$5:$A$70,A5,'Cost Detail'!$D$5:$D$70,"One-Time")</f>
        <v>0</v>
      </c>
      <c r="C5" s="34" t="n">
        <f aca="false">SUMIFS('Cost Detail'!$F$5:$F$70,'Cost Detail'!$A$5:$A$70,A5,'Cost Detail'!$D$5:$D$70,"Recurring - Monthly")+SUMIFS('Cost Detail'!$F$5:$F$70,'Cost Detail'!$A$5:$A$70,A5,'Cost Detail'!$D$5:$D$70,"Recurring - Annual")</f>
        <v>21600</v>
      </c>
      <c r="D5" s="34" t="n">
        <f aca="false">B5+C5</f>
        <v>21600</v>
      </c>
    </row>
    <row r="6" customFormat="false" ht="15" hidden="false" customHeight="true" outlineLevel="0" collapsed="false">
      <c r="A6" s="35" t="s">
        <v>33</v>
      </c>
      <c r="B6" s="36" t="n">
        <f aca="false">SUMIFS('Cost Detail'!$F$5:$F$70,'Cost Detail'!$A$5:$A$70,A6,'Cost Detail'!$D$5:$D$70,"One-Time")</f>
        <v>0</v>
      </c>
      <c r="C6" s="36" t="n">
        <f aca="false">SUMIFS('Cost Detail'!$F$5:$F$70,'Cost Detail'!$A$5:$A$70,A6,'Cost Detail'!$D$5:$D$70,"Recurring - Monthly")+SUMIFS('Cost Detail'!$F$5:$F$70,'Cost Detail'!$A$5:$A$70,A6,'Cost Detail'!$D$5:$D$70,"Recurring - Annual")</f>
        <v>0</v>
      </c>
      <c r="D6" s="36" t="n">
        <f aca="false">B6+C6</f>
        <v>0</v>
      </c>
    </row>
    <row r="7" customFormat="false" ht="15" hidden="false" customHeight="true" outlineLevel="0" collapsed="false">
      <c r="A7" s="33" t="s">
        <v>52</v>
      </c>
      <c r="B7" s="34" t="n">
        <f aca="false">SUMIFS('Cost Detail'!$F$5:$F$70,'Cost Detail'!$A$5:$A$70,A7,'Cost Detail'!$D$5:$D$70,"One-Time")</f>
        <v>0</v>
      </c>
      <c r="C7" s="34" t="n">
        <f aca="false">SUMIFS('Cost Detail'!$F$5:$F$70,'Cost Detail'!$A$5:$A$70,A7,'Cost Detail'!$D$5:$D$70,"Recurring - Monthly")+SUMIFS('Cost Detail'!$F$5:$F$70,'Cost Detail'!$A$5:$A$70,A7,'Cost Detail'!$D$5:$D$70,"Recurring - Annual")</f>
        <v>0</v>
      </c>
      <c r="D7" s="34" t="n">
        <f aca="false">B7+C7</f>
        <v>0</v>
      </c>
    </row>
    <row r="8" customFormat="false" ht="15" hidden="false" customHeight="true" outlineLevel="0" collapsed="false">
      <c r="A8" s="35" t="s">
        <v>65</v>
      </c>
      <c r="B8" s="36" t="n">
        <f aca="false">SUMIFS('Cost Detail'!$F$5:$F$70,'Cost Detail'!$A$5:$A$70,A8,'Cost Detail'!$D$5:$D$70,"One-Time")</f>
        <v>0</v>
      </c>
      <c r="C8" s="36" t="n">
        <f aca="false">SUMIFS('Cost Detail'!$F$5:$F$70,'Cost Detail'!$A$5:$A$70,A8,'Cost Detail'!$D$5:$D$70,"Recurring - Monthly")+SUMIFS('Cost Detail'!$F$5:$F$70,'Cost Detail'!$A$5:$A$70,A8,'Cost Detail'!$D$5:$D$70,"Recurring - Annual")</f>
        <v>0</v>
      </c>
      <c r="D8" s="36" t="n">
        <f aca="false">B8+C8</f>
        <v>0</v>
      </c>
    </row>
    <row r="9" customFormat="false" ht="15" hidden="false" customHeight="true" outlineLevel="0" collapsed="false">
      <c r="A9" s="33" t="s">
        <v>78</v>
      </c>
      <c r="B9" s="34" t="n">
        <f aca="false">SUMIFS('Cost Detail'!$F$5:$F$70,'Cost Detail'!$A$5:$A$70,A9,'Cost Detail'!$D$5:$D$70,"One-Time")</f>
        <v>0</v>
      </c>
      <c r="C9" s="34" t="n">
        <f aca="false">SUMIFS('Cost Detail'!$F$5:$F$70,'Cost Detail'!$A$5:$A$70,A9,'Cost Detail'!$D$5:$D$70,"Recurring - Monthly")+SUMIFS('Cost Detail'!$F$5:$F$70,'Cost Detail'!$A$5:$A$70,A9,'Cost Detail'!$D$5:$D$70,"Recurring - Annual")</f>
        <v>0</v>
      </c>
      <c r="D9" s="34" t="n">
        <f aca="false">B9+C9</f>
        <v>0</v>
      </c>
    </row>
    <row r="10" customFormat="false" ht="15" hidden="false" customHeight="true" outlineLevel="0" collapsed="false">
      <c r="A10" s="35" t="s">
        <v>95</v>
      </c>
      <c r="B10" s="36" t="n">
        <f aca="false">SUMIFS('Cost Detail'!$F$5:$F$70,'Cost Detail'!$A$5:$A$70,A10,'Cost Detail'!$D$5:$D$70,"One-Time")</f>
        <v>0</v>
      </c>
      <c r="C10" s="36" t="n">
        <f aca="false">SUMIFS('Cost Detail'!$F$5:$F$70,'Cost Detail'!$A$5:$A$70,A10,'Cost Detail'!$D$5:$D$70,"Recurring - Monthly")+SUMIFS('Cost Detail'!$F$5:$F$70,'Cost Detail'!$A$5:$A$70,A10,'Cost Detail'!$D$5:$D$70,"Recurring - Annual")</f>
        <v>0</v>
      </c>
      <c r="D10" s="36" t="n">
        <f aca="false">B10+C10</f>
        <v>0</v>
      </c>
    </row>
    <row r="11" customFormat="false" ht="15" hidden="false" customHeight="true" outlineLevel="0" collapsed="false">
      <c r="A11" s="33" t="s">
        <v>104</v>
      </c>
      <c r="B11" s="34" t="n">
        <f aca="false">SUMIFS('Cost Detail'!$F$5:$F$70,'Cost Detail'!$A$5:$A$70,A11,'Cost Detail'!$D$5:$D$70,"One-Time")</f>
        <v>0</v>
      </c>
      <c r="C11" s="34" t="n">
        <f aca="false">SUMIFS('Cost Detail'!$F$5:$F$70,'Cost Detail'!$A$5:$A$70,A11,'Cost Detail'!$D$5:$D$70,"Recurring - Monthly")+SUMIFS('Cost Detail'!$F$5:$F$70,'Cost Detail'!$A$5:$A$70,A11,'Cost Detail'!$D$5:$D$70,"Recurring - Annual")</f>
        <v>0</v>
      </c>
      <c r="D11" s="34" t="n">
        <f aca="false">B11+C11</f>
        <v>0</v>
      </c>
    </row>
    <row r="12" customFormat="false" ht="15" hidden="false" customHeight="true" outlineLevel="0" collapsed="false">
      <c r="A12" s="35" t="s">
        <v>113</v>
      </c>
      <c r="B12" s="36" t="n">
        <f aca="false">SUMIFS('Cost Detail'!$F$5:$F$70,'Cost Detail'!$A$5:$A$70,A12,'Cost Detail'!$D$5:$D$70,"One-Time")</f>
        <v>0</v>
      </c>
      <c r="C12" s="36" t="n">
        <f aca="false">SUMIFS('Cost Detail'!$F$5:$F$70,'Cost Detail'!$A$5:$A$70,A12,'Cost Detail'!$D$5:$D$70,"Recurring - Monthly")+SUMIFS('Cost Detail'!$F$5:$F$70,'Cost Detail'!$A$5:$A$70,A12,'Cost Detail'!$D$5:$D$70,"Recurring - Annual")</f>
        <v>0</v>
      </c>
      <c r="D12" s="36" t="n">
        <f aca="false">B12+C12</f>
        <v>0</v>
      </c>
    </row>
    <row r="13" customFormat="false" ht="15" hidden="false" customHeight="true" outlineLevel="0" collapsed="false">
      <c r="A13" s="33" t="s">
        <v>122</v>
      </c>
      <c r="B13" s="34" t="n">
        <f aca="false">SUMIFS('Cost Detail'!$F$5:$F$70,'Cost Detail'!$A$5:$A$70,A13,'Cost Detail'!$D$5:$D$70,"One-Time")</f>
        <v>0</v>
      </c>
      <c r="C13" s="34" t="n">
        <f aca="false">SUMIFS('Cost Detail'!$F$5:$F$70,'Cost Detail'!$A$5:$A$70,A13,'Cost Detail'!$D$5:$D$70,"Recurring - Monthly")+SUMIFS('Cost Detail'!$F$5:$F$70,'Cost Detail'!$A$5:$A$70,A13,'Cost Detail'!$D$5:$D$70,"Recurring - Annual")</f>
        <v>0</v>
      </c>
      <c r="D13" s="34" t="n">
        <f aca="false">B13+C13</f>
        <v>0</v>
      </c>
    </row>
    <row r="14" customFormat="false" ht="15" hidden="false" customHeight="true" outlineLevel="0" collapsed="false">
      <c r="A14" s="35" t="s">
        <v>131</v>
      </c>
      <c r="B14" s="36" t="n">
        <f aca="false">SUMIFS('Cost Detail'!$F$5:$F$70,'Cost Detail'!$A$5:$A$70,A14,'Cost Detail'!$D$5:$D$70,"One-Time")</f>
        <v>0</v>
      </c>
      <c r="C14" s="36" t="n">
        <f aca="false">SUMIFS('Cost Detail'!$F$5:$F$70,'Cost Detail'!$A$5:$A$70,A14,'Cost Detail'!$D$5:$D$70,"Recurring - Monthly")+SUMIFS('Cost Detail'!$F$5:$F$70,'Cost Detail'!$A$5:$A$70,A14,'Cost Detail'!$D$5:$D$70,"Recurring - Annual")</f>
        <v>0</v>
      </c>
      <c r="D14" s="36" t="n">
        <f aca="false">B14+C14</f>
        <v>0</v>
      </c>
    </row>
    <row r="15" customFormat="false" ht="15" hidden="false" customHeight="true" outlineLevel="0" collapsed="false">
      <c r="A15" s="33" t="s">
        <v>142</v>
      </c>
      <c r="B15" s="34" t="n">
        <f aca="false">SUMIFS('Cost Detail'!$F$5:$F$70,'Cost Detail'!$A$5:$A$70,A15,'Cost Detail'!$D$5:$D$70,"One-Time")</f>
        <v>0</v>
      </c>
      <c r="C15" s="34" t="n">
        <f aca="false">SUMIFS('Cost Detail'!$F$5:$F$70,'Cost Detail'!$A$5:$A$70,A15,'Cost Detail'!$D$5:$D$70,"Recurring - Monthly")+SUMIFS('Cost Detail'!$F$5:$F$70,'Cost Detail'!$A$5:$A$70,A15,'Cost Detail'!$D$5:$D$70,"Recurring - Annual")</f>
        <v>0</v>
      </c>
      <c r="D15" s="34" t="n">
        <f aca="false">B15+C15</f>
        <v>0</v>
      </c>
    </row>
    <row r="16" customFormat="false" ht="15" hidden="false" customHeight="true" outlineLevel="0" collapsed="false">
      <c r="A16" s="35" t="s">
        <v>153</v>
      </c>
      <c r="B16" s="36" t="n">
        <f aca="false">SUMIFS('Cost Detail'!$F$5:$F$70,'Cost Detail'!$A$5:$A$70,A16,'Cost Detail'!$D$5:$D$70,"One-Time")</f>
        <v>0</v>
      </c>
      <c r="C16" s="36" t="n">
        <f aca="false">SUMIFS('Cost Detail'!$F$5:$F$70,'Cost Detail'!$A$5:$A$70,A16,'Cost Detail'!$D$5:$D$70,"Recurring - Monthly")+SUMIFS('Cost Detail'!$F$5:$F$70,'Cost Detail'!$A$5:$A$70,A16,'Cost Detail'!$D$5:$D$70,"Recurring - Annual")</f>
        <v>0</v>
      </c>
      <c r="D16" s="36" t="n">
        <f aca="false">B16+C16</f>
        <v>0</v>
      </c>
    </row>
    <row r="17" customFormat="false" ht="15" hidden="false" customHeight="true" outlineLevel="0" collapsed="false">
      <c r="A17" s="33" t="s">
        <v>160</v>
      </c>
      <c r="B17" s="34" t="n">
        <f aca="false">SUMIFS('Cost Detail'!$F$5:$F$70,'Cost Detail'!$A$5:$A$70,A17,'Cost Detail'!$D$5:$D$70,"One-Time")</f>
        <v>0</v>
      </c>
      <c r="C17" s="34" t="n">
        <f aca="false">SUMIFS('Cost Detail'!$F$5:$F$70,'Cost Detail'!$A$5:$A$70,A17,'Cost Detail'!$D$5:$D$70,"Recurring - Monthly")+SUMIFS('Cost Detail'!$F$5:$F$70,'Cost Detail'!$A$5:$A$70,A17,'Cost Detail'!$D$5:$D$70,"Recurring - Annual")</f>
        <v>0</v>
      </c>
      <c r="D17" s="34" t="n">
        <f aca="false">B17+C17</f>
        <v>0</v>
      </c>
    </row>
    <row r="18" customFormat="false" ht="15" hidden="false" customHeight="true" outlineLevel="0" collapsed="false">
      <c r="A18" s="35" t="s">
        <v>167</v>
      </c>
      <c r="B18" s="36" t="n">
        <f aca="false">SUMIFS('Cost Detail'!$F$5:$F$70,'Cost Detail'!$A$5:$A$70,A18,'Cost Detail'!$D$5:$D$70,"One-Time")</f>
        <v>0</v>
      </c>
      <c r="C18" s="36" t="n">
        <f aca="false">SUMIFS('Cost Detail'!$F$5:$F$70,'Cost Detail'!$A$5:$A$70,A18,'Cost Detail'!$D$5:$D$70,"Recurring - Monthly")+SUMIFS('Cost Detail'!$F$5:$F$70,'Cost Detail'!$A$5:$A$70,A18,'Cost Detail'!$D$5:$D$70,"Recurring - Annual")</f>
        <v>0</v>
      </c>
      <c r="D18" s="36" t="n">
        <f aca="false">B18+C18</f>
        <v>0</v>
      </c>
    </row>
    <row r="19" customFormat="false" ht="15" hidden="false" customHeight="true" outlineLevel="0" collapsed="false">
      <c r="A19" s="37" t="s">
        <v>262</v>
      </c>
      <c r="B19" s="38" t="n">
        <f aca="false">SUM(B5:B18)</f>
        <v>0</v>
      </c>
      <c r="C19" s="38" t="n">
        <f aca="false">SUM(C5:C18)</f>
        <v>21600</v>
      </c>
      <c r="D19" s="38" t="n">
        <f aca="false">SUM(D5:D18)</f>
        <v>21600</v>
      </c>
    </row>
    <row r="21" customFormat="false" ht="15" hidden="false" customHeight="false" outlineLevel="0" collapsed="false">
      <c r="A21" s="39" t="s">
        <v>263</v>
      </c>
    </row>
    <row r="22" customFormat="false" ht="15" hidden="false" customHeight="true" outlineLevel="0" collapsed="false"/>
    <row r="23" customFormat="false" ht="15" hidden="false" customHeight="false" outlineLevel="0" collapsed="false">
      <c r="A23" s="40" t="s">
        <v>264</v>
      </c>
      <c r="B23" s="41" t="n">
        <f aca="false">'Benefits Quantification'!E28</f>
        <v>54000</v>
      </c>
    </row>
    <row r="24" customFormat="false" ht="15" hidden="false" customHeight="false" outlineLevel="0" collapsed="false">
      <c r="A24" s="40" t="s">
        <v>265</v>
      </c>
      <c r="B24" s="41" t="n">
        <f aca="false">D19</f>
        <v>21600</v>
      </c>
    </row>
    <row r="25" customFormat="false" ht="15" hidden="false" customHeight="false" outlineLevel="0" collapsed="false">
      <c r="A25" s="40" t="s">
        <v>266</v>
      </c>
      <c r="B25" s="41" t="n">
        <f aca="false">B23-B24</f>
        <v>32400</v>
      </c>
    </row>
    <row r="26" customFormat="false" ht="15" hidden="false" customHeight="false" outlineLevel="0" collapsed="false">
      <c r="A26" s="40" t="s">
        <v>267</v>
      </c>
      <c r="B26" s="42" t="n">
        <f aca="false">IF(B24=0,"-",B25/B24)</f>
        <v>1.5</v>
      </c>
    </row>
    <row r="27" customFormat="false" ht="15" hidden="false" customHeight="false" outlineLevel="0" collapsed="false">
      <c r="A27" s="40" t="s">
        <v>268</v>
      </c>
      <c r="B27" s="43" t="n">
        <f aca="false">IF(B23=0,"-",B24/(B23/12))</f>
        <v>4.8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2026-07-14T06:04:25Z</dcterms:created>
  <dc:creator>openpyxl</dc:creator>
  <dc:description/>
  <dc:language>en-US</dc:language>
  <cp:lastModifiedBy/>
  <dcterms:modified xsi:type="dcterms:W3CDTF">2026-07-14T18:54:40Z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